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35" documentId="120_S{2AC9BD13-BADA-5192-A53E-5A8FF88502F6}" xr6:coauthVersionLast="47" xr6:coauthVersionMax="47" xr10:uidLastSave="{615E6CEB-82A9-4D94-8528-53107E3B5A6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L8" i="1"/>
  <c r="J3" i="1"/>
  <c r="J4" i="1"/>
  <c r="J5" i="1"/>
  <c r="J6" i="1"/>
  <c r="J7" i="1"/>
  <c r="J8" i="1"/>
  <c r="I3" i="1"/>
  <c r="I4" i="1"/>
  <c r="I5" i="1"/>
  <c r="I6" i="1"/>
  <c r="I7" i="1"/>
  <c r="I8" i="1"/>
  <c r="G3" i="1"/>
  <c r="G4" i="1"/>
  <c r="G5" i="1"/>
  <c r="G6" i="1"/>
  <c r="G7" i="1"/>
  <c r="G8" i="1"/>
  <c r="B3" i="1"/>
  <c r="B4" i="1"/>
  <c r="B5" i="1"/>
  <c r="B6" i="1"/>
  <c r="B7" i="1"/>
  <c r="B8"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3" i="4"/>
  <c r="G3" i="4"/>
  <c r="I3" i="4"/>
  <c r="J3" i="4"/>
  <c r="L3"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<sst xmlns="http://schemas.openxmlformats.org/spreadsheetml/2006/main" count="180281" uniqueCount="39125">
  <si>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</si>
  <si>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</si>
  <si>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</si>
  <si>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</si>
  <si>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</si>
  <si>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</si>
  <si>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</si>
  <si>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</si>
  <si>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</si>
  <si>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</si>
  <si>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</si>
  <si>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</si>
  <si>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</si>
  <si>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</si>
  <si>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</si>
  <si>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</si>
  <si>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</si>
  <si>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</si>
  <si>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</si>
  <si>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</si>
  <si>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</si>
  <si>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</si>
  <si>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</si>
  <si>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</si>
  <si>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</si>
  <si>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</si>
  <si>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</si>
  <si>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</si>
  <si>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</si>
  <si>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</si>
  <si>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</si>
  <si>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</si>
  <si>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</si>
  <si>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</si>
  <si>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</si>
  <si>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</si>
  <si>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</si>
  <si>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</si>
  <si>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</si>
  <si>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</si>
  <si>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</si>
  <si>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</si>
  <si>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</si>
  <si>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</si>
  <si>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</si>
  <si>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</si>
  <si>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</si>
  <si>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</si>
  <si>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</si>
  <si>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</si>
  <si>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</si>
  <si>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</si>
  <si>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</si>
  <si>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</si>
  <si>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</si>
  <si>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</si>
  <si>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</si>
  <si>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</si>
  <si>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</si>
  <si>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</si>
  <si>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</si>
  <si>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</si>
  <si>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</si>
  <si>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</si>
  <si>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</si>
  <si>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</si>
  <si>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</si>
  <si>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</si>
  <si>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</si>
  <si>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</si>
  <si>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</si>
  <si>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</si>
  <si>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</si>
  <si>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</si>
  <si>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</si>
  <si>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</si>
  <si>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</si>
  <si>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</si>
  <si>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</si>
  <si>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</si>
  <si>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</si>
  <si>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</si>
  <si>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</si>
  <si>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</si>
  <si>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</si>
  <si>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</si>
  <si>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</si>
  <si>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</si>
  <si>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</si>
  <si>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</si>
  <si>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</si>
  <si>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</si>
  <si>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</si>
  <si>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</si>
  <si>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</si>
  <si>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</si>
  <si>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</si>
  <si>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</si>
  <si>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</si>
  <si>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</si>
  <si>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</si>
  <si>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</si>
  <si>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</si>
  <si>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</si>
  <si>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</si>
  <si>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</si>
  <si>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</si>
  <si>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</si>
  <si>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</si>
  <si>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</si>
  <si>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</si>
  <si>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</si>
  <si>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</si>
  <si>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</si>
  <si>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</si>
  <si>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</si>
  <si>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</si>
  <si>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</si>
  <si>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</si>
  <si>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</si>
  <si>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</si>
  <si>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</si>
  <si>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</si>
  <si>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</si>
  <si>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</si>
  <si>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</si>
  <si>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</si>
  <si>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</si>
  <si>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</si>
  <si>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</si>
  <si>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</si>
  <si>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</si>
  <si>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</si>
  <si>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</si>
  <si>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</si>
  <si>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</si>
  <si>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</si>
  <si>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</si>
  <si>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</si>
  <si>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</si>
  <si>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</si>
  <si>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</si>
  <si>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</si>
  <si>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</si>
  <si>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</si>
  <si>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</si>
  <si>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</si>
  <si>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</si>
  <si>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</si>
  <si>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</si>
  <si>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</si>
  <si>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</si>
  <si>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</si>
  <si>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</si>
  <si>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</si>
  <si>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</si>
  <si>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</si>
  <si>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</si>
  <si>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</si>
  <si>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</si>
  <si>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</si>
  <si>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</si>
  <si>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</si>
  <si>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</si>
  <si>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</si>
  <si>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</si>
  <si>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</si>
  <si>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</si>
  <si>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</si>
  <si>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</si>
  <si>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</si>
  <si>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</si>
  <si>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</si>
  <si>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</si>
  <si>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</si>
  <si>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</si>
  <si>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</si>
  <si>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</si>
  <si>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</si>
  <si>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</si>
  <si>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</si>
  <si>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</si>
  <si>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</si>
  <si>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</si>
  <si>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</si>
  <si>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</si>
  <si>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</si>
  <si>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</si>
  <si>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</si>
  <si>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</si>
  <si>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</si>
  <si>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</si>
  <si>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</si>
  <si>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</si>
  <si>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</si>
  <si>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</si>
  <si>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</si>
  <si>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</si>
  <si>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</si>
  <si>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</si>
  <si>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</si>
  <si>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</si>
  <si>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</si>
  <si>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</si>
  <si>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</si>
  <si>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</si>
  <si>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</si>
  <si>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</si>
  <si>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</si>
  <si>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</si>
  <si>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</si>
  <si>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</si>
  <si>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</si>
  <si>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</si>
  <si>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</si>
  <si>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</si>
  <si>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</si>
  <si>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</si>
  <si>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</si>
  <si>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</si>
  <si>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</si>
  <si>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</si>
  <si>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</si>
  <si>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</si>
  <si>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</si>
  <si>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</si>
  <si>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</si>
  <si>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</si>
  <si>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</si>
  <si>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</si>
  <si>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</si>
  <si>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</si>
  <si>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</si>
  <si>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</si>
  <si>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</si>
  <si>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</si>
  <si>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</si>
  <si>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</si>
  <si>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</si>
  <si>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</si>
  <si>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</si>
  <si>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</si>
  <si>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</si>
  <si>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</si>
  <si>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</si>
  <si>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</si>
  <si>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</si>
  <si>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</si>
  <si>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</si>
  <si>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</si>
  <si>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</si>
  <si>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</si>
  <si>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</si>
  <si>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</si>
  <si>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</si>
  <si>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</si>
  <si>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</si>
  <si>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</si>
  <si>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</si>
  <si>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</si>
  <si>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</si>
  <si>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</si>
  <si>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</si>
  <si>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</si>
  <si>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</si>
  <si>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</si>
  <si>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</si>
  <si>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</si>
  <si>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</si>
  <si>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</si>
  <si>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</si>
  <si>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</si>
  <si>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</si>
  <si>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</si>
  <si>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</si>
  <si>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</si>
  <si>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</si>
  <si>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</si>
  <si>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</si>
  <si>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</si>
  <si>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</si>
  <si>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</si>
  <si>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</si>
  <si>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</si>
  <si>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</si>
  <si>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</si>
  <si>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</si>
  <si>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</si>
  <si>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</si>
  <si>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</si>
  <si>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</si>
  <si>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</si>
  <si>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</si>
  <si>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</si>
  <si>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</si>
  <si>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</si>
  <si>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</si>
  <si>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</si>
  <si>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</si>
  <si>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</si>
  <si>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</si>
  <si>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</si>
  <si>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</si>
  <si>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</si>
  <si>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</si>
  <si>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</si>
  <si>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</si>
  <si>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</si>
  <si>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</si>
  <si>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</si>
  <si>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</si>
  <si>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</si>
  <si>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</si>
  <si>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</si>
  <si>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</si>
  <si>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</si>
  <si>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</si>
  <si>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</si>
  <si>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</si>
  <si>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</si>
  <si>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</si>
  <si>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</si>
  <si>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</si>
  <si>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</si>
  <si>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</si>
  <si>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</si>
  <si>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</si>
  <si>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</si>
  <si>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</si>
  <si>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</si>
  <si>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</si>
  <si>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</si>
  <si>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</si>
  <si>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</si>
  <si>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</si>
  <si>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</si>
  <si>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</si>
  <si>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</si>
  <si>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</si>
  <si>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</si>
  <si>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</si>
  <si>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</si>
  <si>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</si>
  <si>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</si>
  <si>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</si>
  <si>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</si>
  <si>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</si>
  <si>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</si>
  <si>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</si>
  <si>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</si>
  <si>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</si>
  <si>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</si>
  <si>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</si>
  <si>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</si>
  <si>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</si>
  <si>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</si>
  <si>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</si>
  <si>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</si>
  <si>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</si>
  <si>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</si>
  <si>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</si>
  <si>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</si>
  <si>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</si>
  <si>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</si>
  <si>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</si>
  <si>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</si>
  <si>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</si>
  <si>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</si>
  <si>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</si>
  <si>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</si>
  <si>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</si>
  <si>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</si>
  <si>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</si>
  <si>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</si>
  <si>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</si>
  <si>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</si>
  <si>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</si>
  <si>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</si>
  <si>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</si>
  <si>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</si>
  <si>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</si>
  <si>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</si>
  <si>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</si>
  <si>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</si>
  <si>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</si>
  <si>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</si>
  <si>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</si>
  <si>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</si>
  <si>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</si>
  <si>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</si>
  <si>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</si>
  <si>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</si>
  <si>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</si>
  <si>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</si>
  <si>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</si>
  <si>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</si>
  <si>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</si>
  <si>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</si>
  <si>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</si>
  <si>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</si>
  <si>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</si>
  <si>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</si>
  <si>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</si>
  <si>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</si>
  <si>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</si>
  <si>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</si>
  <si>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</si>
  <si>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</si>
  <si>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</si>
  <si>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</si>
  <si>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</si>
  <si>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</si>
  <si>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</si>
  <si>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</si>
  <si>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</si>
  <si>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</si>
  <si>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</si>
  <si>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</si>
  <si>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</si>
  <si>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</si>
  <si>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</si>
  <si>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</si>
  <si>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</si>
  <si>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</si>
  <si>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</si>
  <si>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</si>
  <si>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</si>
  <si>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</si>
  <si>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</si>
  <si>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</si>
  <si>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</si>
  <si>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</si>
  <si>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</si>
  <si>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</si>
  <si>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</si>
  <si>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</si>
  <si>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</si>
  <si>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</si>
  <si>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</si>
  <si>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</si>
  <si>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</si>
  <si>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</si>
  <si>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</si>
  <si>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</si>
  <si>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</si>
  <si>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</si>
  <si>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</si>
  <si>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</si>
  <si>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</si>
  <si>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</si>
  <si>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</si>
  <si>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</si>
  <si>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</si>
  <si>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</si>
  <si>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</si>
  <si>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</si>
  <si>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</si>
  <si>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</si>
  <si>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</si>
  <si>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</si>
  <si>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</si>
  <si>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</si>
  <si>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</si>
  <si>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</si>
  <si>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</si>
  <si>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</si>
  <si>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</si>
  <si>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</si>
  <si>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</si>
  <si>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</si>
  <si>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</si>
  <si>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</si>
  <si>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</si>
  <si>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</si>
  <si>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</si>
  <si>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</si>
  <si>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</si>
  <si>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</si>
  <si>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</si>
  <si>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</si>
  <si>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</si>
  <si>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</si>
  <si>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</si>
  <si>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</si>
  <si>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</si>
  <si>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</si>
  <si>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</si>
  <si>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</si>
  <si>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</si>
  <si>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</si>
  <si>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</si>
  <si>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</si>
  <si>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</si>
  <si>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</si>
  <si>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</si>
  <si>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</si>
  <si>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</si>
  <si>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</si>
  <si>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</si>
  <si>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</si>
  <si>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</si>
  <si>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</si>
  <si>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</si>
  <si>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</si>
  <si>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</si>
  <si>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</si>
  <si>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</si>
  <si>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</si>
  <si>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</si>
  <si>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</si>
  <si>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</si>
  <si>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</si>
  <si>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</si>
  <si>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</si>
  <si>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</si>
  <si>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</si>
  <si>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</si>
  <si>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</si>
  <si>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</si>
  <si>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</si>
  <si>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</si>
  <si>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</si>
  <si>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</si>
  <si>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</si>
  <si>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</si>
  <si>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</si>
  <si>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</si>
  <si>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</si>
  <si>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</si>
  <si>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</si>
  <si>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</si>
  <si>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</si>
  <si>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</si>
  <si>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</si>
  <si>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</si>
  <si>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</si>
  <si>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</si>
  <si>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</si>
  <si>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</si>
  <si>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</si>
  <si>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</si>
  <si>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</si>
  <si>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</si>
  <si>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</si>
  <si>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</si>
  <si>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</si>
  <si>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</si>
  <si>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</si>
  <si>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</si>
  <si>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</si>
  <si>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</si>
  <si>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</si>
  <si>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</si>
  <si>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</si>
  <si>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</si>
  <si>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</si>
  <si>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</si>
  <si>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</si>
  <si>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</si>
  <si>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</si>
  <si>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</si>
  <si>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</si>
  <si>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</si>
  <si>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</si>
  <si>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</si>
  <si>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</si>
  <si>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</si>
  <si>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</si>
  <si>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</si>
  <si>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</si>
  <si>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</si>
  <si>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</si>
  <si>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</si>
  <si>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</si>
  <si>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</si>
  <si>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</si>
  <si>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</si>
  <si>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</si>
  <si>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</si>
  <si>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</si>
  <si>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</si>
  <si>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</si>
  <si>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</si>
  <si>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</si>
  <si>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</si>
  <si>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</si>
  <si>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</si>
  <si>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</si>
  <si>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</si>
  <si>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</si>
  <si>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</si>
  <si>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</si>
  <si>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</si>
  <si>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</si>
  <si>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</si>
  <si>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</si>
  <si>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</si>
  <si>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</si>
  <si>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</si>
  <si>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</si>
  <si>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</si>
  <si>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</si>
  <si>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</si>
  <si>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</si>
  <si>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</si>
  <si>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</si>
  <si>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</si>
  <si>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</si>
  <si>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</si>
  <si>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</si>
  <si>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</si>
  <si>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</si>
  <si>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</si>
  <si>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</si>
  <si>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</si>
  <si>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</si>
  <si>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</si>
  <si>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</si>
  <si>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</si>
  <si>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</si>
  <si>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</si>
  <si>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</si>
  <si>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</si>
  <si>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</si>
  <si>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</si>
  <si>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</si>
  <si>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</si>
  <si>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</si>
  <si>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</si>
  <si>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</si>
  <si>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</si>
  <si>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</si>
  <si>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</si>
  <si>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</si>
  <si>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</si>
  <si>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</si>
  <si>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</si>
  <si>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</si>
  <si>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</si>
  <si>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</si>
  <si>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</si>
  <si>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</si>
  <si>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</si>
  <si>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</si>
  <si>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</si>
  <si>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</si>
  <si>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</si>
  <si>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</si>
  <si>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</si>
  <si>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</si>
  <si>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</si>
  <si>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</si>
  <si>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</si>
  <si>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</si>
  <si>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</si>
  <si>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</si>
  <si>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</si>
  <si>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</si>
  <si>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</si>
  <si>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</si>
  <si>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</si>
  <si>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</si>
  <si>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</si>
  <si>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</si>
  <si>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</si>
  <si>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</si>
  <si>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</si>
  <si>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</si>
  <si>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</si>
  <si>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</si>
  <si>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</si>
  <si>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</si>
  <si>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</si>
  <si>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</si>
  <si>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</si>
  <si>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</si>
  <si>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</si>
  <si>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</si>
  <si>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</si>
  <si>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</si>
  <si>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</si>
  <si>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</si>
  <si>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</si>
  <si>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</si>
  <si>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</si>
  <si>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</si>
  <si>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</si>
  <si>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</si>
  <si>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</si>
  <si>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</si>
  <si>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</si>
  <si>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</si>
  <si>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</si>
  <si>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</si>
  <si>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</si>
  <si>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</si>
  <si>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</si>
  <si>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</si>
  <si>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</si>
  <si>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</si>
  <si>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</si>
  <si>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</si>
  <si>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</si>
  <si>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</si>
  <si>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</si>
  <si>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</si>
  <si>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</si>
  <si>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</si>
  <si>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</si>
  <si>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</si>
  <si>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</si>
  <si>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</si>
  <si>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</si>
  <si>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</si>
  <si>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</si>
  <si>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</si>
  <si>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</si>
  <si>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</si>
  <si>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</si>
  <si>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</si>
  <si>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</si>
  <si>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</si>
  <si>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</si>
  <si>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</si>
  <si>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</si>
  <si>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</si>
  <si>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</si>
  <si>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</si>
  <si>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</si>
  <si>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</si>
  <si>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</si>
  <si>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</si>
  <si>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</si>
  <si>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</si>
  <si>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</si>
  <si>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</si>
  <si>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</si>
  <si>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</si>
  <si>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</si>
  <si>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</si>
  <si>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</si>
  <si>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</si>
  <si>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</si>
  <si>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</si>
  <si>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</si>
  <si>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</si>
  <si>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</si>
  <si>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</si>
  <si>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</si>
  <si>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</si>
  <si>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</si>
  <si>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</si>
  <si>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</si>
  <si>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</si>
  <si>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</si>
  <si>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</si>
  <si>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</si>
  <si>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</si>
  <si>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</si>
  <si>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</si>
  <si>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</si>
  <si>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</si>
  <si>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</si>
  <si>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</si>
  <si>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</si>
  <si>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</si>
  <si>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</si>
  <si>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</si>
  <si>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</si>
  <si>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</si>
  <si>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</si>
  <si>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</si>
  <si>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</si>
  <si>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</si>
  <si>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</si>
  <si>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</si>
  <si>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</si>
  <si>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</si>
  <si>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</si>
  <si>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</si>
  <si>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</si>
  <si>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</si>
  <si>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</si>
  <si>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</si>
  <si>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</si>
  <si>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</si>
  <si>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</si>
  <si>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</si>
  <si>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</si>
  <si>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</si>
  <si>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</si>
  <si>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</si>
  <si>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</si>
  <si>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</si>
  <si>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</si>
  <si>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</si>
  <si>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</si>
  <si>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</si>
  <si>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</si>
  <si>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</si>
  <si>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</si>
  <si>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</si>
  <si>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</si>
  <si>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</si>
  <si>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</si>
  <si>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</si>
  <si>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</si>
  <si>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</si>
  <si>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</si>
  <si>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</si>
  <si>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</si>
  <si>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</si>
  <si>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</si>
  <si>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</si>
  <si>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</si>
  <si>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</si>
  <si>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</si>
  <si>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</si>
  <si>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</si>
  <si>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</si>
  <si>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</si>
  <si>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</si>
  <si>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</si>
  <si>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</si>
  <si>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</si>
  <si>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</si>
  <si>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</si>
  <si>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</si>
  <si>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</si>
  <si>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</si>
  <si>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</si>
  <si>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</si>
  <si>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</si>
  <si>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</si>
  <si>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</si>
  <si>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</si>
  <si>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</si>
  <si>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</si>
  <si>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</si>
  <si>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</si>
  <si>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</si>
  <si>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</si>
  <si>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</si>
  <si>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</si>
  <si>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</si>
  <si>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</si>
  <si>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</si>
  <si>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</si>
  <si>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</si>
  <si>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</si>
  <si>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</si>
  <si>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</si>
  <si>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</si>
  <si>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</si>
  <si>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</si>
  <si>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</si>
  <si>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</si>
  <si>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</si>
  <si>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</si>
  <si>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</si>
  <si>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</si>
  <si>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</si>
  <si>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</si>
  <si>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</si>
  <si>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</si>
  <si>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</si>
  <si>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</si>
  <si>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</si>
  <si>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</si>
  <si>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</si>
  <si>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</si>
  <si>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</si>
  <si>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</si>
  <si>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</si>
  <si>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</si>
  <si>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</si>
  <si>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</si>
  <si>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</si>
  <si>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</si>
  <si>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</si>
  <si>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</si>
  <si>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</si>
  <si>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</si>
  <si>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</si>
  <si>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</si>
  <si>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</si>
  <si>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</si>
  <si>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</si>
  <si>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</si>
  <si>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</si>
  <si>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</si>
  <si>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</si>
  <si>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</si>
  <si>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</si>
  <si>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</si>
  <si>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</si>
  <si>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</si>
  <si>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</si>
  <si>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</si>
  <si>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</si>
  <si>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</si>
  <si>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</si>
  <si>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</si>
  <si>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</si>
  <si>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</si>
  <si>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</si>
  <si>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</si>
  <si>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</si>
  <si>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</si>
  <si>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</si>
  <si>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</si>
  <si>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</si>
  <si>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</si>
  <si>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</si>
  <si>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</si>
  <si>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</si>
  <si>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</si>
  <si>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</si>
  <si>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</si>
  <si>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</si>
  <si>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</si>
  <si>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</si>
  <si>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</si>
  <si>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</si>
  <si>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</si>
  <si>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</si>
  <si>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</si>
  <si>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</si>
  <si>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</si>
  <si>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</si>
  <si>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</si>
  <si>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</si>
  <si>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</si>
  <si>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</si>
  <si>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</si>
  <si>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</si>
  <si>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</si>
  <si>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</si>
  <si>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</si>
  <si>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</si>
  <si>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</si>
  <si>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</si>
  <si>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</si>
  <si>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</si>
  <si>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</si>
  <si>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</si>
  <si>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</si>
  <si>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</si>
  <si>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</si>
  <si>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</si>
  <si>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</si>
  <si>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</si>
  <si>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</si>
  <si>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</si>
  <si>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</si>
  <si>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</si>
  <si>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</si>
  <si>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</si>
  <si>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</si>
  <si>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</si>
  <si>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</si>
  <si>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</si>
  <si>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</si>
  <si>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</si>
  <si>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</si>
  <si>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</si>
  <si>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</si>
  <si>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</si>
  <si>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</si>
  <si>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</si>
  <si>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</si>
  <si>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</si>
  <si>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</si>
  <si>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</si>
  <si>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</si>
  <si>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</si>
  <si>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</si>
  <si>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</si>
  <si>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</si>
  <si>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</si>
  <si>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</si>
  <si>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</si>
  <si>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</si>
  <si>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</si>
  <si>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</si>
  <si>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</si>
  <si>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</si>
  <si>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</si>
  <si>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</si>
  <si>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</si>
  <si>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</si>
  <si>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</si>
  <si>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</si>
  <si>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</si>
  <si>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</si>
  <si>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</si>
  <si>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</si>
  <si>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</si>
  <si>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</si>
  <si>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</si>
  <si>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</si>
  <si>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</si>
  <si>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</si>
  <si>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</si>
  <si>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</si>
  <si>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</si>
  <si>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</si>
  <si>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</si>
  <si>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</si>
  <si>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</si>
  <si>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</si>
  <si>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</si>
  <si>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</si>
  <si>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</si>
  <si>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</si>
  <si>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</si>
  <si>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</si>
  <si>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</si>
  <si>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</si>
  <si>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</si>
  <si>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</si>
  <si>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</si>
  <si>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</si>
  <si>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</si>
  <si>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</si>
  <si>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</si>
  <si>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</si>
  <si>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</si>
  <si>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</si>
  <si>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</si>
  <si>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</si>
  <si>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</si>
  <si>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</si>
  <si>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</si>
  <si>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</si>
  <si>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</si>
  <si>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</si>
  <si>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</si>
  <si>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</si>
  <si>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</si>
  <si>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</si>
  <si>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</si>
  <si>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</si>
  <si>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</si>
  <si>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</si>
  <si>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</si>
  <si>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</si>
  <si>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</si>
  <si>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</si>
  <si>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</si>
  <si>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</si>
  <si>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</si>
  <si>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</si>
  <si>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</si>
  <si>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</si>
  <si>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</si>
  <si>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</si>
  <si>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</si>
  <si>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</si>
  <si>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</si>
  <si>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</si>
  <si>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</si>
  <si>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</si>
  <si>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</si>
  <si>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</si>
  <si>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</si>
  <si>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</si>
  <si>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</si>
  <si>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</si>
  <si>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</si>
  <si>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</si>
  <si>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</si>
  <si>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</si>
  <si>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</si>
  <si>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</si>
  <si>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</si>
  <si>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</si>
  <si>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</si>
  <si>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</si>
  <si>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</si>
  <si>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</si>
  <si>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</si>
  <si>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</si>
  <si>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</si>
  <si>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</si>
  <si>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</si>
  <si>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</si>
  <si>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</si>
  <si>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</si>
  <si>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</si>
  <si>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</si>
  <si>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</si>
  <si>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</si>
  <si>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</si>
  <si>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</si>
  <si>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</si>
  <si>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</si>
  <si>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</si>
  <si>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</si>
  <si>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</si>
  <si>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</si>
  <si>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</si>
  <si>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</si>
  <si>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</si>
  <si>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</si>
  <si>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</si>
  <si>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</si>
  <si>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</si>
  <si>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</si>
  <si>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</si>
  <si>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</si>
  <si>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</si>
  <si>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</si>
  <si>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</si>
  <si>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</si>
  <si>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</si>
  <si>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</si>
  <si>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</si>
  <si>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</si>
  <si>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</si>
  <si>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</si>
  <si>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</si>
  <si>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</si>
  <si>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</si>
  <si>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</si>
  <si>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</si>
  <si>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</si>
  <si>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</si>
  <si>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</si>
  <si>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</si>
  <si>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</si>
  <si>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</si>
  <si>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</si>
  <si>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</si>
  <si>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</si>
  <si>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</si>
  <si>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</si>
  <si>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</si>
  <si>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</si>
  <si>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</si>
  <si>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</si>
  <si>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</si>
  <si>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</si>
  <si>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</si>
  <si>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</si>
  <si>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</si>
  <si>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</si>
  <si>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</si>
  <si>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</si>
  <si>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</si>
  <si>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</si>
  <si>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</si>
  <si>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</si>
  <si>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</si>
  <si>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</si>
  <si>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</si>
  <si>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</si>
  <si>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</si>
  <si>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</si>
  <si>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</si>
  <si>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</si>
  <si>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</si>
  <si>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</si>
  <si>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</si>
  <si>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</si>
  <si>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</si>
  <si>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</si>
  <si>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</si>
  <si>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</si>
  <si>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</si>
  <si>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</si>
  <si>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</si>
  <si>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</si>
  <si>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</si>
  <si>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</si>
  <si>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</si>
  <si>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</si>
  <si>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</si>
  <si>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</si>
  <si>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</si>
  <si>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</si>
  <si>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</si>
  <si>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</si>
  <si>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</si>
  <si>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</si>
  <si>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</si>
  <si>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</si>
  <si>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</si>
  <si>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</si>
  <si>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</si>
  <si>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</si>
  <si>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</si>
  <si>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</si>
  <si>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</si>
  <si>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</si>
  <si>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</si>
  <si>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</si>
  <si>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</si>
  <si>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</si>
  <si>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</si>
  <si>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</si>
  <si>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</si>
  <si>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</si>
  <si>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</si>
  <si>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</si>
  <si>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</si>
  <si>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</si>
  <si>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</si>
  <si>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</si>
  <si>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</si>
  <si>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</si>
  <si>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</si>
  <si>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</si>
  <si>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</si>
  <si>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</si>
  <si>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</si>
  <si>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</si>
  <si>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</si>
  <si>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</si>
  <si>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</si>
  <si>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</si>
  <si>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</si>
  <si>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</si>
  <si>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</si>
  <si>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</si>
  <si>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</si>
  <si>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</si>
  <si>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</si>
  <si>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</si>
  <si>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</si>
  <si>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</si>
  <si>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</si>
  <si>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</si>
  <si>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</si>
  <si>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</si>
  <si>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</si>
  <si>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</si>
  <si>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</si>
  <si>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</si>
  <si>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</si>
  <si>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</si>
  <si>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</si>
  <si>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</si>
  <si>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</si>
  <si>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</si>
  <si>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</si>
  <si>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</si>
  <si>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</si>
  <si>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</si>
  <si>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</si>
  <si>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</si>
  <si>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</si>
  <si>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</si>
  <si>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</si>
  <si>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</si>
  <si>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</si>
  <si>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</si>
  <si>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</si>
  <si>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</si>
  <si>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</si>
  <si>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</si>
  <si>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</si>
  <si>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</si>
  <si>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</si>
  <si>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</si>
  <si>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</si>
  <si>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</si>
  <si>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</si>
  <si>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</si>
  <si>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</si>
  <si>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</si>
  <si>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</si>
  <si>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</si>
  <si>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</si>
  <si>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</si>
  <si>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</si>
  <si>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</si>
  <si>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</si>
  <si>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</si>
  <si>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</si>
  <si>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</si>
  <si>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</si>
  <si>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</si>
  <si>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</si>
  <si>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</si>
  <si>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</si>
  <si>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</si>
  <si>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</si>
  <si>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</si>
  <si>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</si>
  <si>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</si>
  <si>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</si>
  <si>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</si>
  <si>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</si>
  <si>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</si>
  <si>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</si>
  <si>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</si>
  <si>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</si>
  <si>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</si>
  <si>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</si>
  <si>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</si>
  <si>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</si>
  <si>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</si>
  <si>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</si>
  <si>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</si>
  <si>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</si>
  <si>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</si>
  <si>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</si>
  <si>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</si>
  <si>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</si>
  <si>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</si>
  <si>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</si>
  <si>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</si>
  <si>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</si>
  <si>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</si>
  <si>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</si>
  <si>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</si>
  <si>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</si>
  <si>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</si>
  <si>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</si>
  <si>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</si>
  <si>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</si>
  <si>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</si>
  <si>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</si>
  <si>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</si>
  <si>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</si>
  <si>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</si>
  <si>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</si>
  <si>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</si>
  <si>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</si>
  <si>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</si>
  <si>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</si>
  <si>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</si>
  <si>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</si>
  <si>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</si>
  <si>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</si>
  <si>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</si>
  <si>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</si>
  <si>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</si>
  <si>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</si>
  <si>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</si>
  <si>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</si>
  <si>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</si>
  <si>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</si>
  <si>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</si>
  <si>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</si>
  <si>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</si>
  <si>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</si>
  <si>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</si>
  <si>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</si>
  <si>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</si>
  <si>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</si>
  <si>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</si>
  <si>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</si>
  <si>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</si>
  <si>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</si>
  <si>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</si>
  <si>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</si>
  <si>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</si>
  <si>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</si>
  <si>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</si>
  <si>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</si>
  <si>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</si>
  <si>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</si>
  <si>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</si>
  <si>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</si>
  <si>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</si>
  <si>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</si>
  <si>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</si>
  <si>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</si>
  <si>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</si>
  <si>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</si>
  <si>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</si>
  <si>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</si>
  <si>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</si>
  <si>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</si>
  <si>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</si>
  <si>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</si>
  <si>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</si>
  <si>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</si>
  <si>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</si>
  <si>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</si>
  <si>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</si>
  <si>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</si>
  <si>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</si>
  <si>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</si>
  <si>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</si>
  <si>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</si>
  <si>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</si>
  <si>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</si>
  <si>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</si>
  <si>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</si>
  <si>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</si>
  <si>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</si>
  <si>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</si>
  <si>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</si>
  <si>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</si>
  <si>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</si>
  <si>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</si>
  <si>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</si>
  <si>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</si>
  <si>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</si>
  <si>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</si>
  <si>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</si>
  <si>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</si>
  <si>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</si>
  <si>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</si>
  <si>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</si>
  <si>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</si>
  <si>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</si>
  <si>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</si>
  <si>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</si>
  <si>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</si>
  <si>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</si>
  <si>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</si>
  <si>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</si>
  <si>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</si>
  <si>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</si>
  <si>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</si>
  <si>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</si>
  <si>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</si>
  <si>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</si>
  <si>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</si>
  <si>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</si>
  <si>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</si>
  <si>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</si>
  <si>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</si>
  <si>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</si>
  <si>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</si>
  <si>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</si>
  <si>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</si>
  <si>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</si>
  <si>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</si>
  <si>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</si>
  <si>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</si>
  <si>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</si>
  <si>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</si>
  <si>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</si>
  <si>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</si>
  <si>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</si>
  <si>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</si>
  <si>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</si>
  <si>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</si>
  <si>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</si>
  <si>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</si>
  <si>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</si>
  <si>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</si>
  <si>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</si>
  <si>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</si>
  <si>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</si>
  <si>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</si>
  <si>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</si>
  <si>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</si>
  <si>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</si>
  <si>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</si>
  <si>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</si>
  <si>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</si>
  <si>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</si>
  <si>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</si>
  <si>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</si>
  <si>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</si>
  <si>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</si>
  <si>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</si>
  <si>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</si>
  <si>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</si>
  <si>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</si>
  <si>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</si>
  <si>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</si>
  <si>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</si>
  <si>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</si>
  <si>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</si>
  <si>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</si>
  <si>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</si>
  <si>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</si>
  <si>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</si>
  <si>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</si>
  <si>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</si>
  <si>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</si>
  <si>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</si>
  <si>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</si>
  <si>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</si>
  <si>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</si>
  <si>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</si>
  <si>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</si>
  <si>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</si>
  <si>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</si>
  <si>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</si>
  <si>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</si>
  <si>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</si>
  <si>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</si>
  <si>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</si>
  <si>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</si>
  <si>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</si>
  <si>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</si>
  <si>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</si>
  <si>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</si>
  <si>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</si>
  <si>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</si>
  <si>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</si>
  <si>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</si>
  <si>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</si>
  <si>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</si>
  <si>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</si>
  <si>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</si>
  <si>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</si>
  <si>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</si>
  <si>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</si>
  <si>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</si>
  <si>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</si>
  <si>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</si>
  <si>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</si>
  <si>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</si>
  <si>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</si>
  <si>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</si>
  <si>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</si>
  <si>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</si>
  <si>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</si>
  <si>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</si>
  <si>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</si>
  <si>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</si>
  <si>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</si>
  <si>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</si>
  <si>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</si>
  <si>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</si>
  <si>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</si>
  <si>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</si>
  <si>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</si>
  <si>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</si>
  <si>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</si>
  <si>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</si>
  <si>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</si>
  <si>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</si>
  <si>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</si>
  <si>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</si>
  <si>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</si>
  <si>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</si>
  <si>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</si>
  <si>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</si>
  <si>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</si>
  <si>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</si>
  <si>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</si>
  <si>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</si>
  <si>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</si>
  <si>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</si>
  <si>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</si>
  <si>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</si>
  <si>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</si>
  <si>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</si>
  <si>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</si>
  <si>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</si>
  <si>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</si>
  <si>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</si>
  <si>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</si>
  <si>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</si>
  <si>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</si>
  <si>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</si>
  <si>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</si>
  <si>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</si>
  <si>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</si>
  <si>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</si>
  <si>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</si>
  <si>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</si>
  <si>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</si>
  <si>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</si>
  <si>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</si>
  <si>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</si>
  <si>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</si>
  <si>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</si>
  <si>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</si>
  <si>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</si>
  <si>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</si>
  <si>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</si>
  <si>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</si>
  <si>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</si>
  <si>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</si>
  <si>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</si>
  <si>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</si>
  <si>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</si>
  <si>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</si>
  <si>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</si>
  <si>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</si>
  <si>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</si>
  <si>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</si>
  <si>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</si>
  <si>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</si>
  <si>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</si>
  <si>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</si>
  <si>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</si>
  <si>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</si>
  <si>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</si>
  <si>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</si>
  <si>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</si>
  <si>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</si>
  <si>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</si>
  <si>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</si>
  <si>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</si>
  <si>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</si>
  <si>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</si>
  <si>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</si>
  <si>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</si>
  <si>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</si>
  <si>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</si>
  <si>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</si>
  <si>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</si>
  <si>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</si>
  <si>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</si>
  <si>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</si>
  <si>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</si>
  <si>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</si>
  <si>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</si>
  <si>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</si>
  <si>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</si>
  <si>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</si>
  <si>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</si>
  <si>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</si>
  <si>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</si>
  <si>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</si>
  <si>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</si>
  <si>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</si>
  <si>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</si>
  <si>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</si>
  <si>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</si>
  <si>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</si>
  <si>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</si>
  <si>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</si>
  <si>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</si>
  <si>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</si>
  <si>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</si>
  <si>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</si>
  <si>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</si>
  <si>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</si>
  <si>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</si>
  <si>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</si>
  <si>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</si>
  <si>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</si>
  <si>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</si>
  <si>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</si>
  <si>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</si>
  <si>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</si>
  <si>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</si>
  <si>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</si>
  <si>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</si>
  <si>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</si>
  <si>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</si>
  <si>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</si>
  <si>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</si>
  <si>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</si>
  <si>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</si>
  <si>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</si>
  <si>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</si>
  <si>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</si>
  <si>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</si>
  <si>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</si>
  <si>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</si>
  <si>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</si>
  <si>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</si>
  <si>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</si>
  <si>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</si>
  <si>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</si>
  <si>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</si>
  <si>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</si>
  <si>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</si>
  <si>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</si>
  <si>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</si>
  <si>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</si>
  <si>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</si>
  <si>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</si>
  <si>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</si>
  <si>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</si>
  <si>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</si>
  <si>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</si>
  <si>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</si>
  <si>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</si>
  <si>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</si>
  <si>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</si>
  <si>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</si>
  <si>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</si>
  <si>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</si>
  <si>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</si>
  <si>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</si>
  <si>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</si>
  <si>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</si>
  <si>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</si>
  <si>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</si>
  <si>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</si>
  <si>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</si>
  <si>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</si>
  <si>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</si>
  <si>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</si>
  <si>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</si>
  <si>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</si>
  <si>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</si>
  <si>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</si>
  <si>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</si>
  <si>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</si>
  <si>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</si>
  <si>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</si>
  <si>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</si>
  <si>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</si>
  <si>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</si>
  <si>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</si>
  <si>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</si>
  <si>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</si>
  <si>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</si>
  <si>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</si>
  <si>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</si>
  <si>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</si>
  <si>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</si>
  <si>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</si>
  <si>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</si>
  <si>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</si>
  <si>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</si>
  <si>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</si>
  <si>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</si>
  <si>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</si>
  <si>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</si>
  <si>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</si>
  <si>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</si>
  <si>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</si>
  <si>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</si>
  <si>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</si>
  <si>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</si>
  <si>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</si>
  <si>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</si>
  <si>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</si>
  <si>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</si>
  <si>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</si>
  <si>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</si>
  <si>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</si>
  <si>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</si>
  <si>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</si>
  <si>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</si>
  <si>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</si>
  <si>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</si>
  <si>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</si>
  <si>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</si>
  <si>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</si>
  <si>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</si>
  <si>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</si>
  <si>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</si>
  <si>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</si>
  <si>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</si>
  <si>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</si>
  <si>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</si>
  <si>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</si>
  <si>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</si>
  <si>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</si>
  <si>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</si>
  <si>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</si>
  <si>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</si>
  <si>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</si>
  <si>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</si>
  <si>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</si>
  <si>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</si>
  <si>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</si>
  <si>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</si>
  <si>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</si>
  <si>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</si>
  <si>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</si>
  <si>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</si>
  <si>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</si>
  <si>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</si>
  <si>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</si>
  <si>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</si>
  <si>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</si>
  <si>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</si>
  <si>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</si>
  <si>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</si>
  <si>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</si>
  <si>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</si>
  <si>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</si>
  <si>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</si>
  <si>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</si>
  <si>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</si>
  <si>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</si>
  <si>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</si>
  <si>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</si>
  <si>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</si>
  <si>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</si>
  <si>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</si>
  <si>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</si>
  <si>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</si>
  <si>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</si>
  <si>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</si>
  <si>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</si>
  <si>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</si>
  <si>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</si>
  <si>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</si>
  <si>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</si>
  <si>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</si>
  <si>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</si>
  <si>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</si>
  <si>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</si>
  <si>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</si>
  <si>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</si>
  <si>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</si>
  <si>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</si>
  <si>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</si>
  <si>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</si>
  <si>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</si>
  <si>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</si>
  <si>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</si>
  <si>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</si>
  <si>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</si>
  <si>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</si>
  <si>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</si>
  <si>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</si>
  <si>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</si>
  <si>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</si>
  <si>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</si>
  <si>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</si>
  <si>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</si>
  <si>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</si>
  <si>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</si>
  <si>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</si>
  <si>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</si>
  <si>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</si>
  <si>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</si>
  <si>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</si>
  <si>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</si>
  <si>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</si>
  <si>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</si>
  <si>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</si>
  <si>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</si>
  <si>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</si>
  <si>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</si>
  <si>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</si>
  <si>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</si>
  <si>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</si>
  <si>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</si>
  <si>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</si>
  <si>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</si>
  <si>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</si>
  <si>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</si>
  <si>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</si>
  <si>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</si>
  <si>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</si>
  <si>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</si>
  <si>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</si>
  <si>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</si>
  <si>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</si>
  <si>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</si>
  <si>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</si>
  <si>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</si>
  <si>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</si>
  <si>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</si>
  <si>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</si>
  <si>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</si>
  <si>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</si>
  <si>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</si>
  <si>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</si>
  <si>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</si>
  <si>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</si>
  <si>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</si>
  <si>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</si>
  <si>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</si>
  <si>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</si>
  <si>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</si>
  <si>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</si>
  <si>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</si>
  <si>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</si>
  <si>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</si>
  <si>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</si>
  <si>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</si>
  <si>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</si>
  <si>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</si>
  <si>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</si>
  <si>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</si>
  <si>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</si>
  <si>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</si>
  <si>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</si>
  <si>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</si>
  <si>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</si>
  <si>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</si>
  <si>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</si>
  <si>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</si>
  <si>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</si>
  <si>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</si>
  <si>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</si>
  <si>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</si>
  <si>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</si>
  <si>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</si>
  <si>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</si>
  <si>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</si>
  <si>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</si>
  <si>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</si>
  <si>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</si>
  <si>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</si>
  <si>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</si>
  <si>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</si>
  <si>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</si>
  <si>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</si>
  <si>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</si>
  <si>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</si>
  <si>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</si>
  <si>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</si>
  <si>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</si>
  <si>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</si>
  <si>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</si>
  <si>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</si>
  <si>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</si>
  <si>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</si>
  <si>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</si>
  <si>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</si>
  <si>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</si>
  <si>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</si>
  <si>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</si>
  <si>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</si>
  <si>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</si>
  <si>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</si>
  <si>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</si>
  <si>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</si>
  <si>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</si>
  <si>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</si>
  <si>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</si>
  <si>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</si>
  <si>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</si>
  <si>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</si>
  <si>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</si>
  <si>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</si>
  <si>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</si>
  <si>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</si>
  <si>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</si>
  <si>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</si>
  <si>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</si>
  <si>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</si>
  <si>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</si>
  <si>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</si>
  <si>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</si>
  <si>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</si>
  <si>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</si>
  <si>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</si>
  <si>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</si>
  <si>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</si>
  <si>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</si>
  <si>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</si>
  <si>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</si>
  <si>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</si>
  <si>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</si>
  <si>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</si>
  <si>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</si>
  <si>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</si>
  <si>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</si>
  <si>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</si>
  <si>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</si>
  <si>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</si>
  <si>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</si>
  <si>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</si>
  <si>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</si>
  <si>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</si>
  <si>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</si>
  <si>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</si>
  <si>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</si>
  <si>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</si>
  <si>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</si>
  <si>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</si>
  <si>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</si>
  <si>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</si>
  <si>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</si>
  <si>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</si>
  <si>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</si>
  <si>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</si>
  <si>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</si>
  <si>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</si>
  <si>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</si>
  <si>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</si>
  <si>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</si>
  <si>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</si>
  <si>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</si>
  <si>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</si>
  <si>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</si>
  <si>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</si>
  <si>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</si>
  <si>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</si>
  <si>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</si>
  <si>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</si>
  <si>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</si>
  <si>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</si>
  <si>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</si>
  <si>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</si>
  <si>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</si>
  <si>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</si>
  <si>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</si>
  <si>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</si>
  <si>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</si>
  <si>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</si>
  <si>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</si>
  <si>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</si>
  <si>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</si>
  <si>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</si>
  <si>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</si>
  <si>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</si>
  <si>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</si>
  <si>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</si>
  <si>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</si>
  <si>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</si>
  <si>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</si>
  <si>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</si>
  <si>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</si>
  <si>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</si>
  <si>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</si>
  <si>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</si>
  <si>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</si>
  <si>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</si>
  <si>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</si>
  <si>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</si>
  <si>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</si>
  <si>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</si>
  <si>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</si>
  <si>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</si>
  <si>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</si>
  <si>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</si>
  <si>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</si>
  <si>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</si>
  <si>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</si>
  <si>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</si>
  <si>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</si>
  <si>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</si>
  <si>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</si>
  <si>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</si>
  <si>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</si>
  <si>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</si>
  <si>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</si>
  <si>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</si>
  <si>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</si>
  <si>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</si>
  <si>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</si>
  <si>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</si>
  <si>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</si>
  <si>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</si>
  <si>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</si>
  <si>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</si>
  <si>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</si>
  <si>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</si>
  <si>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</si>
  <si>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</si>
  <si>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</si>
  <si>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</si>
  <si>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</si>
  <si>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</si>
  <si>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</si>
  <si>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</si>
  <si>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</si>
  <si>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</si>
  <si>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</si>
  <si>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</si>
  <si>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</si>
  <si>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</si>
  <si>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</si>
  <si>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</si>
  <si>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</si>
  <si>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</si>
  <si>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</si>
  <si>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</si>
  <si>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</si>
  <si>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</si>
  <si>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</si>
  <si>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</si>
  <si>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</si>
  <si>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</si>
  <si>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</si>
  <si>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</si>
  <si>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</si>
  <si>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</si>
  <si>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</si>
  <si>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</si>
  <si>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</si>
  <si>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</si>
  <si>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</si>
  <si>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</si>
  <si>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</si>
  <si>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</si>
  <si>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</si>
  <si>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</si>
  <si>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</si>
  <si>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</si>
  <si>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</si>
  <si>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</si>
  <si>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</si>
  <si>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</si>
  <si>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</si>
  <si>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</si>
  <si>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</si>
  <si>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</si>
  <si>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</si>
  <si>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</si>
  <si>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</si>
  <si>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</si>
  <si>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</si>
  <si>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</si>
  <si>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</si>
  <si>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</si>
  <si>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</si>
  <si>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</si>
  <si>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</si>
  <si>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</si>
  <si>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</si>
  <si>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</si>
  <si>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</si>
  <si>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</si>
  <si>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</si>
  <si>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</si>
  <si>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</si>
  <si>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</si>
  <si>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</si>
  <si>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</si>
  <si>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</si>
  <si>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</si>
  <si>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</si>
  <si>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</si>
  <si>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</si>
  <si>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</si>
  <si>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</si>
  <si>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</si>
  <si>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</si>
  <si>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</si>
  <si>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</si>
  <si>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</si>
  <si>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</si>
  <si>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</si>
  <si>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</si>
  <si>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</si>
  <si>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</si>
  <si>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</si>
  <si>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</si>
  <si>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</si>
  <si>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</si>
  <si>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</si>
  <si>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</si>
  <si>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</si>
  <si>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</si>
  <si>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</si>
  <si>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</si>
  <si>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</si>
  <si>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</si>
  <si>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</si>
  <si>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</si>
  <si>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</si>
  <si>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</si>
  <si>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</si>
  <si>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</si>
  <si>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</si>
  <si>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</si>
  <si>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</si>
  <si>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</si>
  <si>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</si>
  <si>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</si>
  <si>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</si>
  <si>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</si>
  <si>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</si>
  <si>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</si>
  <si>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</si>
  <si>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</si>
  <si>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</si>
  <si>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</si>
  <si>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</si>
  <si>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</si>
  <si>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</si>
  <si>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</si>
  <si>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</si>
  <si>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</si>
  <si>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</si>
  <si>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</si>
  <si>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</si>
  <si>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</si>
  <si>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</si>
  <si>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</si>
  <si>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</si>
  <si>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</si>
  <si>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</si>
  <si>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</si>
  <si>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</si>
  <si>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</si>
  <si>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</si>
  <si>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</si>
  <si>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</si>
  <si>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</si>
  <si>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</si>
  <si>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</si>
  <si>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</si>
  <si>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</si>
  <si>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</si>
  <si>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</si>
  <si>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</si>
  <si>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</si>
  <si>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</si>
  <si>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</si>
  <si>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</si>
  <si>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</si>
  <si>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</si>
  <si>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</si>
  <si>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</si>
  <si>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</si>
  <si>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</si>
  <si>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</si>
  <si>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</si>
  <si>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</si>
  <si>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</si>
  <si>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</si>
  <si>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</si>
  <si>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</si>
  <si>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</si>
  <si>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</si>
  <si>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</si>
  <si>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</si>
  <si>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</si>
  <si>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</si>
  <si>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</si>
  <si>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</si>
  <si>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</si>
  <si>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</si>
  <si>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</si>
  <si>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</si>
  <si>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</si>
  <si>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</si>
  <si>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</si>
  <si>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</si>
  <si>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</si>
  <si>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</si>
  <si>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</si>
  <si>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</si>
  <si>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</si>
  <si>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</si>
  <si>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</si>
  <si>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</si>
  <si>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</si>
  <si>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</si>
  <si>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</si>
  <si>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</si>
  <si>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</si>
  <si>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</si>
  <si>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</si>
  <si>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</si>
  <si>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</si>
  <si>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</si>
  <si>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</si>
  <si>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</si>
  <si>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</si>
  <si>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</si>
  <si>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</si>
  <si>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</si>
  <si>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</si>
  <si>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</si>
  <si>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</si>
  <si>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</si>
  <si>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</si>
  <si>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</si>
  <si>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</si>
  <si>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</si>
  <si>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</si>
  <si>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</si>
  <si>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</si>
  <si>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</si>
  <si>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</si>
  <si>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</si>
  <si>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</si>
  <si>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</si>
  <si>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</si>
  <si>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</si>
  <si>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</si>
  <si>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</si>
  <si>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</si>
  <si>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</si>
  <si>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</si>
  <si>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</si>
  <si>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</si>
  <si>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</si>
  <si>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</si>
  <si>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</si>
  <si>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</si>
  <si>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</si>
  <si>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</si>
  <si>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</si>
  <si>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</si>
  <si>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</si>
  <si>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</si>
  <si>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</si>
  <si>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</si>
  <si>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</si>
  <si>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</si>
  <si>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</si>
  <si>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</si>
  <si>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</si>
  <si>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</si>
  <si>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</si>
  <si>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</si>
  <si>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</si>
  <si>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</si>
  <si>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</si>
  <si>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</si>
  <si>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</si>
  <si>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</si>
  <si>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</si>
  <si>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</si>
  <si>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</si>
  <si>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</si>
  <si>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</si>
  <si>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</si>
  <si>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</si>
  <si>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</si>
  <si>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</si>
  <si>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</si>
  <si>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</si>
  <si>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</si>
  <si>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</si>
  <si>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</si>
  <si>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</si>
  <si>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</si>
  <si>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</si>
  <si>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</si>
  <si>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</si>
  <si>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</si>
  <si>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</si>
  <si>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</si>
  <si>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</si>
  <si>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</si>
  <si>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</si>
  <si>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</si>
  <si>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</si>
  <si>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</si>
  <si>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</si>
  <si>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</si>
  <si>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</si>
  <si>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</si>
  <si>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</si>
  <si>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</si>
  <si>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</si>
  <si>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</si>
  <si>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</si>
  <si>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</si>
  <si>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</si>
  <si>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</si>
  <si>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</si>
  <si>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</si>
  <si>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</si>
  <si>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</si>
  <si>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</si>
  <si>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</si>
  <si>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</si>
  <si>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</si>
  <si>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</si>
  <si>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</si>
  <si>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</si>
  <si>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</si>
  <si>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</si>
  <si>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</si>
  <si>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</si>
  <si>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</si>
  <si>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</si>
  <si>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</si>
  <si>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</si>
  <si>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</si>
  <si>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</si>
  <si>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</si>
  <si>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</si>
  <si>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</si>
  <si>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</si>
  <si>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</si>
  <si>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</si>
  <si>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</si>
  <si>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</si>
  <si>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</si>
  <si>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</si>
  <si>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</si>
  <si>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</si>
  <si>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</si>
  <si>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</si>
  <si>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</si>
  <si>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</si>
  <si>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</si>
  <si>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</si>
  <si>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</si>
  <si>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</si>
  <si>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</si>
  <si>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</si>
  <si>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</si>
  <si>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</si>
  <si>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</si>
  <si>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</si>
  <si>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</si>
  <si>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</si>
  <si>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</si>
  <si>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</si>
  <si>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</si>
  <si>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</si>
  <si>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</si>
  <si>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</si>
  <si>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</si>
  <si>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</si>
  <si>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</si>
  <si>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</si>
  <si>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</si>
  <si>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</si>
  <si>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</si>
  <si>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</si>
  <si>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</si>
  <si>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</si>
  <si>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</si>
  <si>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</si>
  <si>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</si>
  <si>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</si>
  <si>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</si>
  <si>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</si>
  <si>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</si>
  <si>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</si>
  <si>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</si>
  <si>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</si>
  <si>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</si>
  <si>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</si>
  <si>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</si>
  <si>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</si>
  <si>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</si>
  <si>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</si>
  <si>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</si>
  <si>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</si>
  <si>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</si>
  <si>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</si>
  <si>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</si>
  <si>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</si>
  <si>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</si>
  <si>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</si>
  <si>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</si>
  <si>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</si>
  <si>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</si>
  <si>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</si>
  <si>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</si>
  <si>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</si>
  <si>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</si>
  <si>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</si>
  <si>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</si>
  <si>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</si>
  <si>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</si>
  <si>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</si>
  <si>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</si>
  <si>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</si>
  <si>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</si>
  <si>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</si>
  <si>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</si>
  <si>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</si>
  <si>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</si>
  <si>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</si>
  <si>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</si>
  <si>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</si>
  <si>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</si>
  <si>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</si>
  <si>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</si>
  <si>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</si>
  <si>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</si>
  <si>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</si>
  <si>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</si>
  <si>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</si>
  <si>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</si>
  <si>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</si>
  <si>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</si>
  <si>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</si>
  <si>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</si>
  <si>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</si>
  <si>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</si>
  <si>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</si>
  <si>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</si>
  <si>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</si>
  <si>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</si>
  <si>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</si>
  <si>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</si>
  <si>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</si>
  <si>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</si>
  <si>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</si>
  <si>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</si>
  <si>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</si>
  <si>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</si>
  <si>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</si>
  <si>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</si>
  <si>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</si>
  <si>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</si>
  <si>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</si>
  <si>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</si>
  <si>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</si>
  <si>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</si>
  <si>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</si>
  <si>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</si>
  <si>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</si>
  <si>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</si>
  <si>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</si>
  <si>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</si>
  <si>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</si>
  <si>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</si>
  <si>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</si>
  <si>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</si>
  <si>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</si>
  <si>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</si>
  <si>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</si>
  <si>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</si>
  <si>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</si>
  <si>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</si>
  <si>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</si>
  <si>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</si>
  <si>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</si>
  <si>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</si>
  <si>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</si>
  <si>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</si>
  <si>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</si>
  <si>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</si>
  <si>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</si>
  <si>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</si>
  <si>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</si>
  <si>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</si>
  <si>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</si>
  <si>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</si>
  <si>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</si>
  <si>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</si>
  <si>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</si>
  <si>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</si>
  <si>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</si>
  <si>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</si>
  <si>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</si>
  <si>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</si>
  <si>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</si>
  <si>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</si>
  <si>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</si>
  <si>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</si>
  <si>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</si>
  <si>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</si>
  <si>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</si>
  <si>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</si>
  <si>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</si>
  <si>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</si>
  <si>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</si>
  <si>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</si>
  <si>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</si>
  <si>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</si>
  <si>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</si>
  <si>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</si>
  <si>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</si>
  <si>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</si>
  <si>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</si>
  <si>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</si>
  <si>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</si>
  <si>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</si>
  <si>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</si>
  <si>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</si>
  <si>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</si>
  <si>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</si>
  <si>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</si>
  <si>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</si>
  <si>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</si>
  <si>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</si>
  <si>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</si>
  <si>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</si>
  <si>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</si>
  <si>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</si>
  <si>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</si>
  <si>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</si>
  <si>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</si>
  <si>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</si>
  <si>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</si>
  <si>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</si>
  <si>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</si>
  <si>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</si>
  <si>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</si>
  <si>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</si>
  <si>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</si>
  <si>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</si>
  <si>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</si>
  <si>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</si>
  <si>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</si>
  <si>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</si>
  <si>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</si>
  <si>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</si>
  <si>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</si>
  <si>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</si>
  <si>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</si>
  <si>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</si>
  <si>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</si>
  <si>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</si>
  <si>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</si>
  <si>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</si>
  <si>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</si>
  <si>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</si>
  <si>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</si>
  <si>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</si>
  <si>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</si>
  <si>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</si>
  <si>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</si>
  <si>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</si>
  <si>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</si>
  <si>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</si>
  <si>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</si>
  <si>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</si>
  <si>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</si>
  <si>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</si>
  <si>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</si>
  <si>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</si>
  <si>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</si>
  <si>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</si>
  <si>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</si>
  <si>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</si>
  <si>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</si>
  <si>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</si>
  <si>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</si>
  <si>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</si>
  <si>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</si>
  <si>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</si>
  <si>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</si>
  <si>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</si>
  <si>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</si>
  <si>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</si>
  <si>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</si>
  <si>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</si>
  <si>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</si>
  <si>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</si>
  <si>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</si>
  <si>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</si>
  <si>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</si>
  <si>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</si>
  <si>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</si>
  <si>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</si>
  <si>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</si>
  <si>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</si>
  <si>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</si>
  <si>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</si>
  <si>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</si>
  <si>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</si>
  <si>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</si>
  <si>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</si>
  <si>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</si>
  <si>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</si>
  <si>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</si>
  <si>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</si>
  <si>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</si>
  <si>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</si>
  <si>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</si>
  <si>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</si>
  <si>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</si>
  <si>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</si>
  <si>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</si>
  <si>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</si>
  <si>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</si>
  <si>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</si>
  <si>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</si>
  <si>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</si>
  <si>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</si>
  <si>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</si>
  <si>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</si>
  <si>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</si>
  <si>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</si>
  <si>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</si>
  <si>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</si>
  <si>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</si>
  <si>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</si>
  <si>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</si>
  <si>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</si>
  <si>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</si>
  <si>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</si>
  <si>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</si>
  <si>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</si>
  <si>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</si>
  <si>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</si>
  <si>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</si>
  <si>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</si>
  <si>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</si>
  <si>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</si>
  <si>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</si>
  <si>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</si>
  <si>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</si>
  <si>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</si>
  <si>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</si>
  <si>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</si>
  <si>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</si>
  <si>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</si>
  <si>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</si>
  <si>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</si>
  <si>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</si>
  <si>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</si>
  <si>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</si>
  <si>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</si>
  <si>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</si>
  <si>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</si>
  <si>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</si>
  <si>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</si>
  <si>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</si>
  <si>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</si>
  <si>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</si>
  <si>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</si>
  <si>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</si>
  <si>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</si>
  <si>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</si>
  <si>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</si>
  <si>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</si>
  <si>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</si>
  <si>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</si>
  <si>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</si>
  <si>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</si>
  <si>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</si>
  <si>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</si>
  <si>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</si>
  <si>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</si>
  <si>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</si>
  <si>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</si>
  <si>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</si>
  <si>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</si>
  <si>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</si>
  <si>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</si>
  <si>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</si>
  <si>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</si>
  <si>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</si>
  <si>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</si>
  <si>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</si>
  <si>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</si>
  <si>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</si>
  <si>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</si>
  <si>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</si>
  <si>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</si>
  <si>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</si>
  <si>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</si>
  <si>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</si>
  <si>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</si>
  <si>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</si>
  <si>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</si>
  <si>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</si>
  <si>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</si>
  <si>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</si>
  <si>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</si>
  <si>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</si>
  <si>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</si>
  <si>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</si>
  <si>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</si>
  <si>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</si>
  <si>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</si>
  <si>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</si>
  <si>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</si>
  <si>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</si>
  <si>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</si>
  <si>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</si>
  <si>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</si>
  <si>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</si>
  <si>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</si>
  <si>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</si>
  <si>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</si>
  <si>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</si>
  <si>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</si>
  <si>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</si>
  <si>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</si>
  <si>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</si>
  <si>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</si>
  <si>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</si>
  <si>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</si>
  <si>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</si>
  <si>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</si>
  <si>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</si>
  <si>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</si>
  <si>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</si>
  <si>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</si>
  <si>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</si>
  <si>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</si>
  <si>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</si>
  <si>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</si>
  <si>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</si>
  <si>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</si>
  <si>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</si>
  <si>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</si>
  <si>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</si>
  <si>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</si>
  <si>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</si>
  <si>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</si>
  <si>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</si>
  <si>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</si>
  <si>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</si>
  <si>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</si>
  <si>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</si>
  <si>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</si>
  <si>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</si>
  <si>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</si>
  <si>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</si>
  <si>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</si>
  <si>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</si>
  <si>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</si>
  <si>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</si>
  <si>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</si>
  <si>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</si>
  <si>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</si>
  <si>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</si>
  <si>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</si>
  <si>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</si>
  <si>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</si>
  <si>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</si>
  <si>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</si>
  <si>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</si>
  <si>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</si>
  <si>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</si>
  <si>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</si>
  <si>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</si>
  <si>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</si>
  <si>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</si>
  <si>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</si>
  <si>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</si>
  <si>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</si>
  <si>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</si>
  <si>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</si>
  <si>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</si>
  <si>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</si>
  <si>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</si>
  <si>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</si>
  <si>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</si>
  <si>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</si>
  <si>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</si>
  <si>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</si>
  <si>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</si>
  <si>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</si>
  <si>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</si>
  <si>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</si>
  <si>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</si>
  <si>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</si>
  <si>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</si>
  <si>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</si>
  <si>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</si>
  <si>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</si>
  <si>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</si>
  <si>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</si>
  <si>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</si>
  <si>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</si>
  <si>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</si>
  <si>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</si>
  <si>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</si>
  <si>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</si>
  <si>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</si>
  <si>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</si>
  <si>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</si>
  <si>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</si>
  <si>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</si>
  <si>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</si>
  <si>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</si>
  <si>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</si>
  <si>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</si>
  <si>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</si>
  <si>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</si>
  <si>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</si>
  <si>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</si>
  <si>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</si>
  <si>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</si>
  <si>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</si>
  <si>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</si>
  <si>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</si>
  <si>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</si>
  <si>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</si>
  <si>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</si>
  <si>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</si>
  <si>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</si>
  <si>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</si>
  <si>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</si>
  <si>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</si>
  <si>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</si>
  <si>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</si>
  <si>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</si>
  <si>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</si>
  <si>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</si>
  <si>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</si>
  <si>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</si>
  <si>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</si>
  <si>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</si>
  <si>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</si>
  <si>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</si>
  <si>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</si>
  <si>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</si>
  <si>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</si>
  <si>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</si>
  <si>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</si>
  <si>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</si>
  <si>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</si>
  <si>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</si>
  <si>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</si>
  <si>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</si>
  <si>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</si>
  <si>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</si>
  <si>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</si>
  <si>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</si>
  <si>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</si>
  <si>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</si>
  <si>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</si>
  <si>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</si>
  <si>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</si>
  <si>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</si>
  <si>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</si>
  <si>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</si>
  <si>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</si>
  <si>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</si>
  <si>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</si>
  <si>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</si>
  <si>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</si>
  <si>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</si>
  <si>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</si>
  <si>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</si>
  <si>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</si>
  <si>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</si>
  <si>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</si>
  <si>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</si>
  <si>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</si>
  <si>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</si>
  <si>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</si>
  <si>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</si>
  <si>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</si>
  <si>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</si>
  <si>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</si>
  <si>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</si>
  <si>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</si>
  <si>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</si>
  <si>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</si>
  <si>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</si>
  <si>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</si>
  <si>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</si>
  <si>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</si>
  <si>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</si>
  <si>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</si>
  <si>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</si>
  <si>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</si>
  <si>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</si>
  <si>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</si>
  <si>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</si>
  <si>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</si>
  <si>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</si>
  <si>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</si>
  <si>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</si>
  <si>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</si>
  <si>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</si>
  <si>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</si>
  <si>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</si>
  <si>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</si>
  <si>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</si>
  <si>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</si>
  <si>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</si>
  <si>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</si>
  <si>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</si>
  <si>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</si>
  <si>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</si>
  <si>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</si>
  <si>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</si>
  <si>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</si>
  <si>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</si>
  <si>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</si>
  <si>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</si>
  <si>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</si>
  <si>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</si>
  <si>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</si>
  <si>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</si>
  <si>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</si>
  <si>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</si>
  <si>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</si>
  <si>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</si>
  <si>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</si>
  <si>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</si>
  <si>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</si>
  <si>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</si>
  <si>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</si>
  <si>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</si>
  <si>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</si>
  <si>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</si>
  <si>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</si>
  <si>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</si>
  <si>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</si>
  <si>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</si>
  <si>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</si>
  <si>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</si>
  <si>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</si>
  <si>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</si>
  <si>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</si>
  <si>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</si>
  <si>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</si>
  <si>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</si>
  <si>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</si>
  <si>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</si>
  <si>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</si>
  <si>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</si>
  <si>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</si>
  <si>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</si>
  <si>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</si>
  <si>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</si>
  <si>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</si>
  <si>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</si>
  <si>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</si>
  <si>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</si>
  <si>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</si>
  <si>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</si>
  <si>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</si>
  <si>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</si>
  <si>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</si>
  <si>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</si>
  <si>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</si>
  <si>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</si>
  <si>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</si>
  <si>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</si>
  <si>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</si>
  <si>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</si>
  <si>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</si>
  <si>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</si>
  <si>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</si>
  <si>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</si>
  <si>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</si>
  <si>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</si>
  <si>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</si>
  <si>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</si>
  <si>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</si>
  <si>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</si>
  <si>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</si>
  <si>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</si>
  <si>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</si>
  <si>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</si>
  <si>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</si>
  <si>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</si>
  <si>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</si>
  <si>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</si>
  <si>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</si>
  <si>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</si>
  <si>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</si>
  <si>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</si>
  <si>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</si>
  <si>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</si>
  <si>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</si>
  <si>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</si>
  <si>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</si>
  <si>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</si>
  <si>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</si>
  <si>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</si>
  <si>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</si>
  <si>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</si>
  <si>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</si>
  <si>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</si>
  <si>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</si>
  <si>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</si>
  <si>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</si>
  <si>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</si>
  <si>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</si>
  <si>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</si>
  <si>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</si>
  <si>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</si>
  <si>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</si>
  <si>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</si>
  <si>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</si>
  <si>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</si>
  <si>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</si>
  <si>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</si>
  <si>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</si>
  <si>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</si>
  <si>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</si>
  <si>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</si>
  <si>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</si>
  <si>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</si>
  <si>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</si>
  <si>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</si>
  <si>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</si>
  <si>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</si>
  <si>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</si>
  <si>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</si>
  <si>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</si>
  <si>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</si>
  <si>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</si>
  <si>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</si>
  <si>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</si>
  <si>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</si>
  <si>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</si>
  <si>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</si>
  <si>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</si>
  <si>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</si>
  <si>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</si>
  <si>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</si>
  <si>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</si>
  <si>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</si>
  <si>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</si>
  <si>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</si>
  <si>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</si>
  <si>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</si>
  <si>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</si>
  <si>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</si>
  <si>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</si>
  <si>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</si>
  <si>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</si>
  <si>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</si>
  <si>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</si>
  <si>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</si>
  <si>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</si>
  <si>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</si>
  <si>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</si>
  <si>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</si>
  <si>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</si>
  <si>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</si>
  <si>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</si>
  <si>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</si>
  <si>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</si>
  <si>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</si>
  <si>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</si>
  <si>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</si>
  <si>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</si>
  <si>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</si>
  <si>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</si>
  <si>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</si>
  <si>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</si>
  <si>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</si>
  <si>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</si>
  <si>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</si>
  <si>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</si>
  <si>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</si>
  <si>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</si>
  <si>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</si>
  <si>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</si>
  <si>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</si>
  <si>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</si>
  <si>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</si>
  <si>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</si>
  <si>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</si>
  <si>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</si>
  <si>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</si>
  <si>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</si>
  <si>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</si>
  <si>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</si>
  <si>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</si>
  <si>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</si>
  <si>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</si>
  <si>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</si>
  <si>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</si>
  <si>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</si>
  <si>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</si>
  <si>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</si>
  <si>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</si>
  <si>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</si>
  <si>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</si>
  <si>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</si>
  <si>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</si>
  <si>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</si>
  <si>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</si>
  <si>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</si>
  <si>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</si>
  <si>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</si>
  <si>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</si>
  <si>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</si>
  <si>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</si>
  <si>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</si>
  <si>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</si>
  <si>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</si>
  <si>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</si>
  <si>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</si>
  <si>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</si>
  <si>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</si>
  <si>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</si>
  <si>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</si>
  <si>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</si>
  <si>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</si>
  <si>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</si>
  <si>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</si>
  <si>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</si>
  <si>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</si>
  <si>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</si>
  <si>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</si>
  <si>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</si>
  <si>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</si>
  <si>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</si>
  <si>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</si>
  <si>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</si>
  <si>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</si>
  <si>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</si>
  <si>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</si>
  <si>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</si>
  <si>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</si>
  <si>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</si>
  <si>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</si>
  <si>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</si>
  <si>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</si>
  <si>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</si>
  <si>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</si>
  <si>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</si>
  <si>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</si>
  <si>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</si>
  <si>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</si>
  <si>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</si>
  <si>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</si>
  <si>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</si>
  <si>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</si>
  <si>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</si>
  <si>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</si>
  <si>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</si>
  <si>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</si>
  <si>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</si>
  <si>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</si>
  <si>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</si>
  <si>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</si>
  <si>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</si>
  <si>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</si>
  <si>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</si>
  <si>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</si>
  <si>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</si>
  <si>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</si>
  <si>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</si>
  <si>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</si>
  <si>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</si>
  <si>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</si>
  <si>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</si>
  <si>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</si>
  <si>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</si>
  <si>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</si>
  <si>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</si>
  <si>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</si>
  <si>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</si>
  <si>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</si>
  <si>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</si>
  <si>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</si>
  <si>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</si>
  <si>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</si>
  <si>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</si>
  <si>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</si>
  <si>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</si>
  <si>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</si>
  <si>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</si>
  <si>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</si>
  <si>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</si>
  <si>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</si>
  <si>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</si>
  <si>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</si>
  <si>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</si>
  <si>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</si>
  <si>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</si>
  <si>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</si>
  <si>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</si>
  <si>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</si>
  <si>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</si>
  <si>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</si>
  <si>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</si>
  <si>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</si>
  <si>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</si>
  <si>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</si>
  <si>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</si>
  <si>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</si>
  <si>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</si>
  <si>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</si>
  <si>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</si>
  <si>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</si>
  <si>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</si>
  <si>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</si>
  <si>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</si>
  <si>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</si>
  <si>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</si>
  <si>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</si>
  <si>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</si>
  <si>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</si>
  <si>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</si>
  <si>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</si>
  <si>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</si>
  <si>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</si>
  <si>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</si>
  <si>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</si>
  <si>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</si>
  <si>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</si>
  <si>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</si>
  <si>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</si>
  <si>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</si>
  <si>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</si>
  <si>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</si>
  <si>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</si>
  <si>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</si>
  <si>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</si>
  <si>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</si>
  <si>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</si>
  <si>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</si>
  <si>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</si>
  <si>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</si>
  <si>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</si>
  <si>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</si>
  <si>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</si>
  <si>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</si>
  <si>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</si>
  <si>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</si>
  <si>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</si>
  <si>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</si>
  <si>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</si>
  <si>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</si>
  <si>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</si>
  <si>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</si>
  <si>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</si>
  <si>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</si>
  <si>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</si>
  <si>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</si>
  <si>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</si>
  <si>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</si>
  <si>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</si>
  <si>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</si>
  <si>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</si>
  <si>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</si>
  <si>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</si>
  <si>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</si>
  <si>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</si>
  <si>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</si>
  <si>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</si>
  <si>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</si>
  <si>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</si>
  <si>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</si>
  <si>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</si>
  <si>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</si>
  <si>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</si>
  <si>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</si>
  <si>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</si>
  <si>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</si>
  <si>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</si>
  <si>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</si>
  <si>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</si>
  <si>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</si>
  <si>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</si>
  <si>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</si>
  <si>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</si>
  <si>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</si>
  <si>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</si>
  <si>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</si>
  <si>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</si>
  <si>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</si>
  <si>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</si>
  <si>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</si>
  <si>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</si>
  <si>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</si>
  <si>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</si>
  <si>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</si>
  <si>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</si>
  <si>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</si>
  <si>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</si>
  <si>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</si>
  <si>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</si>
  <si>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</si>
  <si>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</si>
  <si>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</si>
  <si>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</si>
  <si>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</si>
  <si>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</si>
  <si>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</si>
  <si>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</si>
  <si>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</si>
  <si>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</si>
  <si>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</si>
  <si>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</si>
  <si>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</si>
  <si>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</si>
  <si>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</si>
  <si>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</si>
  <si>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</si>
  <si>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</si>
  <si>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</si>
  <si>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</si>
  <si>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</si>
  <si>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</si>
  <si>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</si>
  <si>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</si>
  <si>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</si>
  <si>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</si>
  <si>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</si>
  <si>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</si>
  <si>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</si>
  <si>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</si>
  <si>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</si>
  <si>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</si>
  <si>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</si>
  <si>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</si>
  <si>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</si>
  <si>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</si>
  <si>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</si>
  <si>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</si>
  <si>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</si>
  <si>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</si>
  <si>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</si>
  <si>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</si>
  <si>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</si>
  <si>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</si>
  <si>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</si>
  <si>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</si>
  <si>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</si>
  <si>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</si>
  <si>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</si>
  <si>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</si>
  <si>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</si>
  <si>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</si>
  <si>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</si>
  <si>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</si>
  <si>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</si>
  <si>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</si>
  <si>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</si>
  <si>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</si>
  <si>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</si>
  <si>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</si>
  <si>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</si>
  <si>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</si>
  <si>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</si>
  <si>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</si>
  <si>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</si>
  <si>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</si>
  <si>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</si>
  <si>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</si>
  <si>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</si>
  <si>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</si>
  <si>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</si>
  <si>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</si>
  <si>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</si>
  <si>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</si>
  <si>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</si>
  <si>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</si>
  <si>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</si>
  <si>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</si>
  <si>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</si>
  <si>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</si>
  <si>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</si>
  <si>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</si>
  <si>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</si>
  <si>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</si>
  <si>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</si>
  <si>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</si>
  <si>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</si>
  <si>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</si>
  <si>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</si>
  <si>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</si>
  <si>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</si>
  <si>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</si>
  <si>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</si>
  <si>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</si>
  <si>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</si>
  <si>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</si>
  <si>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</si>
  <si>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</si>
  <si>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</si>
  <si>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</si>
  <si>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</si>
  <si>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</si>
  <si>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</si>
  <si>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</si>
  <si>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</si>
  <si>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</si>
  <si>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</si>
  <si>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</si>
  <si>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</si>
  <si>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</si>
  <si>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</si>
  <si>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</si>
  <si>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</si>
  <si>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</si>
  <si>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</si>
  <si>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</si>
  <si>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</si>
  <si>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</si>
  <si>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</si>
  <si>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</si>
  <si>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</si>
  <si>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</si>
  <si>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</si>
  <si>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</si>
  <si>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</si>
  <si>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</si>
  <si>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</si>
  <si>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</si>
  <si>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</si>
  <si>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</si>
  <si>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</si>
  <si>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</si>
  <si>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</si>
  <si>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</si>
  <si>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</si>
  <si>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</si>
  <si>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</si>
  <si>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</si>
  <si>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</si>
  <si>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</si>
  <si>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</si>
  <si>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</si>
  <si>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</si>
  <si>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</si>
  <si>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</si>
  <si>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</si>
  <si>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</si>
  <si>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</si>
  <si>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</si>
  <si>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</si>
  <si>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</si>
  <si>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</si>
  <si>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</si>
  <si>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</si>
  <si>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</si>
  <si>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</si>
  <si>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</si>
  <si>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</si>
  <si>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</si>
  <si>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</si>
  <si>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</si>
  <si>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</si>
  <si>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</si>
  <si>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</si>
  <si>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</si>
  <si>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</si>
  <si>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</si>
  <si>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</si>
  <si>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</si>
  <si>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</si>
  <si>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</si>
  <si>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</si>
  <si>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</si>
  <si>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</si>
  <si>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</si>
  <si>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</si>
  <si>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</si>
  <si>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</si>
  <si>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</si>
  <si>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</si>
  <si>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</si>
  <si>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</si>
  <si>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</si>
  <si>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</si>
  <si>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</si>
  <si>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</si>
  <si>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</si>
  <si>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</si>
  <si>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</si>
  <si>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</si>
  <si>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</si>
  <si>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</si>
  <si>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</si>
  <si>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</si>
  <si>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</si>
  <si>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</si>
  <si>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</si>
  <si>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</si>
  <si>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</si>
  <si>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</si>
  <si>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</si>
  <si>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</si>
  <si>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</si>
  <si>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</si>
  <si>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</si>
  <si>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</si>
  <si>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</si>
  <si>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</si>
  <si>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</si>
  <si>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</si>
  <si>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</si>
  <si>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</si>
  <si>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</si>
  <si>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</si>
  <si>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</si>
  <si>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</si>
  <si>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</si>
  <si>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</si>
  <si>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</si>
  <si>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</si>
  <si>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</si>
  <si>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</si>
  <si>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</si>
  <si>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</si>
  <si>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</si>
  <si>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</si>
  <si>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</si>
  <si>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</si>
  <si>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</si>
  <si>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</si>
  <si>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</si>
  <si>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</si>
  <si>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</si>
  <si>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</si>
  <si>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</si>
  <si>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</si>
  <si>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</si>
  <si>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</si>
  <si>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</si>
  <si>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</si>
  <si>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</si>
  <si>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</si>
  <si>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</si>
  <si>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</si>
  <si>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</si>
  <si>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</si>
  <si>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</si>
  <si>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</si>
  <si>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</si>
  <si>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</si>
  <si>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</si>
  <si>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</si>
  <si>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</si>
  <si>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</si>
  <si>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</si>
  <si>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</si>
  <si>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</si>
  <si>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</si>
  <si>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</si>
  <si>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</si>
  <si>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</si>
  <si>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</si>
  <si>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</si>
  <si>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</si>
  <si>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</si>
  <si>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</si>
  <si>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</si>
  <si>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</si>
  <si>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</si>
  <si>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</si>
  <si>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</si>
  <si>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</si>
  <si>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</si>
  <si>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</si>
  <si>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</si>
  <si>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</si>
  <si>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</si>
  <si>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</si>
  <si>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</si>
  <si>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</si>
  <si>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</si>
  <si>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</si>
  <si>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</si>
  <si>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</si>
  <si>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</si>
  <si>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</si>
  <si>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</si>
  <si>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</si>
  <si>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</si>
  <si>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</si>
  <si>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</si>
  <si>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</si>
  <si>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</si>
  <si>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</si>
  <si>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</si>
  <si>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</si>
  <si>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</si>
  <si>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</si>
  <si>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</si>
  <si>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</si>
  <si>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</si>
  <si>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</si>
  <si>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</si>
  <si>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</si>
  <si>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</si>
  <si>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</si>
  <si>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</si>
  <si>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</si>
  <si>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</si>
  <si>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</si>
  <si>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</si>
  <si>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</si>
  <si>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</si>
  <si>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</si>
  <si>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</si>
  <si>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</si>
  <si>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</si>
  <si>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</si>
  <si>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</si>
  <si>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</si>
  <si>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</si>
  <si>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</si>
  <si>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</si>
  <si>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</si>
  <si>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</si>
  <si>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</si>
  <si>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</si>
  <si>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</si>
  <si>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</si>
  <si>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</si>
  <si>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</si>
  <si>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</si>
  <si>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</si>
  <si>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</si>
  <si>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</si>
  <si>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</si>
  <si>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</si>
  <si>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</si>
  <si>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</si>
  <si>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</si>
  <si>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</si>
  <si>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</si>
  <si>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</si>
  <si>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</si>
  <si>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</si>
  <si>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</si>
  <si>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</si>
  <si>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</si>
  <si>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</si>
  <si>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</si>
  <si>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</si>
  <si>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</si>
  <si>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</si>
  <si>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</si>
  <si>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</si>
  <si>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</si>
  <si>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</si>
  <si>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</si>
  <si>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</si>
  <si>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</si>
  <si>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</si>
  <si>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</si>
  <si>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</si>
  <si>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</si>
  <si>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</si>
  <si>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</si>
  <si>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</si>
  <si>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</si>
  <si>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</si>
  <si>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</si>
  <si>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</si>
  <si>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</si>
  <si>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</si>
  <si>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</si>
  <si>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</si>
  <si>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</si>
  <si>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</si>
  <si>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</si>
  <si>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</si>
  <si>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</si>
  <si>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</si>
  <si>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</si>
  <si>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</si>
  <si>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</si>
  <si>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</si>
  <si>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</si>
  <si>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</si>
  <si>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</si>
  <si>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</si>
  <si>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</si>
  <si>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</si>
  <si>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</si>
  <si>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</si>
  <si>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</si>
  <si>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</si>
  <si>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</si>
  <si>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</si>
  <si>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</si>
  <si>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</si>
  <si>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</si>
  <si>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</si>
  <si>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</si>
  <si>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</si>
  <si>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</si>
  <si>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</si>
  <si>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</si>
  <si>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</si>
  <si>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</si>
  <si>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</si>
  <si>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</si>
  <si>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</si>
  <si>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</si>
  <si>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</si>
  <si>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</si>
  <si>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</si>
  <si>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</si>
  <si>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</si>
  <si>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</si>
  <si>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</si>
  <si>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</si>
  <si>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</si>
  <si>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</si>
  <si>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</si>
  <si>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</si>
  <si>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</si>
  <si>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</si>
  <si>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</si>
  <si>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</si>
  <si>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</si>
  <si>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</si>
  <si>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</si>
  <si>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</si>
  <si>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</si>
  <si>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</si>
  <si>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</si>
  <si>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</si>
  <si>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</si>
  <si>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</si>
  <si>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</si>
  <si>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</si>
  <si>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</si>
  <si>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</si>
  <si>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</si>
  <si>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</si>
  <si>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</si>
  <si>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</si>
  <si>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</si>
  <si>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</si>
  <si>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</si>
  <si>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</si>
  <si>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</si>
  <si>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</si>
  <si>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</si>
  <si>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</si>
  <si>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</si>
  <si>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</si>
  <si>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</si>
  <si>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</si>
  <si>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</si>
  <si>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</si>
  <si>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</si>
  <si>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</si>
  <si>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</si>
  <si>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</si>
  <si>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</si>
  <si>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</si>
  <si>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</si>
  <si>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</si>
  <si>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</si>
  <si>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</si>
  <si>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</si>
  <si>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</si>
  <si>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</si>
  <si>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</si>
  <si>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</si>
  <si>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</si>
  <si>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</si>
  <si>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</si>
  <si>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</si>
  <si>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</si>
  <si>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</si>
  <si>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</si>
  <si>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</si>
  <si>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</si>
  <si>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</si>
  <si>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</si>
  <si>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</si>
  <si>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</si>
  <si>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</si>
  <si>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</si>
  <si>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</si>
  <si>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</si>
  <si>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</si>
  <si>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</si>
  <si>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</si>
  <si>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</si>
  <si>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</si>
  <si>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</si>
  <si>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</si>
  <si>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</si>
  <si>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</si>
  <si>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</si>
  <si>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</si>
  <si>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</si>
  <si>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</si>
  <si>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</si>
  <si>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</si>
  <si>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</si>
  <si>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</si>
  <si>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</si>
  <si>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</si>
  <si>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</si>
  <si>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</si>
  <si>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</si>
  <si>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</si>
  <si>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</si>
  <si>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</si>
  <si>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</si>
  <si>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</si>
  <si>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</si>
  <si>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</si>
  <si>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</si>
  <si>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</si>
  <si>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</si>
  <si>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</si>
  <si>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</si>
  <si>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</si>
  <si>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</si>
  <si>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</si>
  <si>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</si>
  <si>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</si>
  <si>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</si>
  <si>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</si>
  <si>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</si>
  <si>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</si>
  <si>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</si>
  <si>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</si>
  <si>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</si>
  <si>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</si>
  <si>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</si>
  <si>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</si>
  <si>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</si>
  <si>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</si>
  <si>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</si>
  <si>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</si>
  <si>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</si>
  <si>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</si>
  <si>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</si>
  <si>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</si>
  <si>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</si>
  <si>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</si>
  <si>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</si>
  <si>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</si>
  <si>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</si>
  <si>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</si>
  <si>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</si>
  <si>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</si>
  <si>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</si>
  <si>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</si>
  <si>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</si>
  <si>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</si>
  <si>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</si>
  <si>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</si>
  <si>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</si>
  <si>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</si>
  <si>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</si>
  <si>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</si>
  <si>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</si>
  <si>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</si>
  <si>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</si>
  <si>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</si>
  <si>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</si>
  <si>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</si>
  <si>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</si>
  <si>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</si>
  <si>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</si>
  <si>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</si>
  <si>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</si>
  <si>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</si>
  <si>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</si>
  <si>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</si>
  <si>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</si>
  <si>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</si>
  <si>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</si>
  <si>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</si>
  <si>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</si>
  <si>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</si>
  <si>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</si>
  <si>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</si>
  <si>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</si>
  <si>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</si>
  <si>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</si>
  <si>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</si>
  <si>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</si>
  <si>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</si>
  <si>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</si>
  <si>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</si>
  <si>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</si>
  <si>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</si>
  <si>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</si>
  <si>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</si>
  <si>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</si>
  <si>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</si>
  <si>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</si>
  <si>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</si>
  <si>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</si>
  <si>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</si>
  <si>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</si>
  <si>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</si>
  <si>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</si>
  <si>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</si>
  <si>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</si>
  <si>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</si>
  <si>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</si>
  <si>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</si>
  <si>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</si>
  <si>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</si>
  <si>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</si>
  <si>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</si>
  <si>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</si>
  <si>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</si>
  <si>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</si>
  <si>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</si>
  <si>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</si>
  <si>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</si>
  <si>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</si>
  <si>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</si>
  <si>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</si>
  <si>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</si>
  <si>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</si>
  <si>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</si>
  <si>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</si>
  <si>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</si>
  <si>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</si>
  <si>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</si>
  <si>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</si>
  <si>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</si>
  <si>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</si>
  <si>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</si>
  <si>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</si>
  <si>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</si>
  <si>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</si>
  <si>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</si>
  <si>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</si>
  <si>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</si>
  <si>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</si>
  <si>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</si>
  <si>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</si>
  <si>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</si>
  <si>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</si>
  <si>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</si>
  <si>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</si>
  <si>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</si>
  <si>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</si>
  <si>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</si>
  <si>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</si>
  <si>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</si>
  <si>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</si>
  <si>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</si>
  <si>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</si>
  <si>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</si>
  <si>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</si>
  <si>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</si>
  <si>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</si>
  <si>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</si>
  <si>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</si>
  <si>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</si>
  <si>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</si>
  <si>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</si>
  <si>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</si>
  <si>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</si>
  <si>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</si>
  <si>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</si>
  <si>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</si>
  <si>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</si>
  <si>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</si>
  <si>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</si>
  <si>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</si>
  <si>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</si>
  <si>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</si>
  <si>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</si>
  <si>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</si>
  <si>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</si>
  <si>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</si>
  <si>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</si>
  <si>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</si>
  <si>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</si>
  <si>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</si>
  <si>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</si>
  <si>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</si>
  <si>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</si>
  <si>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</si>
  <si>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</si>
  <si>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</si>
  <si>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</si>
  <si>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</si>
  <si>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</si>
  <si>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</si>
  <si>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</si>
  <si>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</si>
  <si>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</si>
  <si>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</si>
  <si>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</si>
  <si>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</si>
  <si>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</si>
  <si>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</si>
  <si>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</si>
  <si>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</si>
  <si>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</si>
  <si>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</si>
  <si>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</si>
  <si>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</si>
  <si>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</si>
  <si>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</si>
  <si>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</si>
  <si>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</si>
  <si>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</si>
  <si>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</si>
  <si>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</si>
  <si>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</si>
  <si>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</si>
  <si>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</si>
  <si>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</si>
  <si>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</si>
  <si>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</si>
  <si>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</si>
  <si>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</si>
  <si>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</si>
  <si>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</si>
  <si>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</si>
  <si>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</si>
  <si>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</si>
  <si>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</si>
  <si>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</si>
  <si>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</si>
  <si>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</si>
  <si>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</si>
  <si>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</si>
  <si>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</si>
  <si>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</si>
  <si>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</si>
  <si>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</si>
  <si>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</si>
  <si>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</si>
  <si>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</si>
  <si>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</si>
  <si>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</si>
  <si>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</si>
  <si>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</si>
  <si>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</si>
  <si>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</si>
  <si>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</si>
  <si>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</si>
  <si>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</si>
  <si>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</si>
  <si>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</si>
  <si>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</si>
  <si>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</si>
  <si>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</si>
  <si>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</si>
  <si>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</si>
  <si>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</si>
  <si>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</si>
  <si>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</si>
  <si>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</si>
  <si>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</si>
  <si>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</si>
  <si>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</si>
  <si>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</si>
  <si>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</si>
  <si>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</si>
  <si>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</si>
  <si>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</si>
  <si>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</si>
  <si>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</si>
  <si>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</si>
  <si>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</si>
  <si>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</si>
  <si>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</si>
  <si>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</si>
  <si>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</si>
  <si>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</si>
  <si>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</si>
  <si>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</si>
  <si>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</si>
  <si>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</si>
  <si>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</si>
  <si>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</si>
  <si>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</si>
  <si>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</si>
  <si>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</si>
  <si>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</si>
  <si>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</si>
  <si>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</si>
  <si>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</si>
  <si>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</si>
  <si>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</si>
  <si>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</si>
  <si>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</si>
  <si>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</si>
  <si>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</si>
  <si>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</si>
  <si>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</si>
  <si>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</si>
  <si>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</si>
  <si>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</si>
  <si>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</si>
  <si>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</si>
  <si>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</si>
  <si>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</si>
  <si>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</si>
  <si>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</si>
  <si>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</si>
  <si>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</si>
  <si>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</si>
  <si>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</si>
  <si>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</si>
  <si>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</si>
  <si>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</si>
  <si>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</si>
  <si>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</si>
  <si>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</si>
  <si>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</si>
  <si>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</si>
  <si>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</si>
  <si>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</si>
  <si>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</si>
  <si>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</si>
  <si>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</si>
  <si>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</si>
  <si>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</si>
  <si>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</si>
  <si>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</si>
  <si>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</si>
  <si>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</si>
  <si>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</si>
  <si>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</si>
  <si>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</si>
  <si>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</si>
  <si>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</si>
  <si>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</si>
  <si>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</si>
  <si>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</si>
  <si>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</si>
  <si>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</si>
  <si>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</si>
  <si>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</si>
  <si>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</si>
  <si>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</si>
  <si>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</si>
  <si>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</si>
  <si>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</si>
  <si>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</si>
  <si>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</si>
  <si>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</si>
  <si>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</si>
  <si>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</si>
  <si>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</si>
  <si>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</si>
  <si>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</si>
  <si>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</si>
  <si>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</si>
  <si>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</si>
  <si>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</si>
  <si>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</si>
  <si>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</si>
  <si>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</si>
  <si>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</si>
  <si>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</si>
  <si>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</si>
  <si>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</si>
  <si>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</si>
  <si>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</si>
  <si>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</si>
  <si>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</si>
  <si>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</si>
  <si>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</si>
  <si>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</si>
  <si>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</si>
  <si>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</si>
  <si>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</si>
  <si>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</si>
  <si>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</si>
  <si>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</si>
  <si>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</si>
  <si>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</si>
  <si>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</si>
  <si>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</si>
  <si>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</si>
  <si>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</si>
  <si>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</si>
  <si>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</si>
  <si>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</si>
  <si>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</si>
  <si>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</si>
  <si>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</si>
  <si>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</si>
  <si>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</si>
  <si>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</si>
  <si>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</si>
  <si>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</si>
  <si>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</si>
  <si>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</si>
  <si>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</si>
  <si>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</si>
  <si>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</si>
  <si>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</si>
  <si>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</si>
  <si>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</si>
  <si>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</si>
  <si>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</si>
  <si>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</si>
  <si>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</si>
  <si>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</si>
  <si>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</si>
  <si>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</si>
  <si>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</si>
  <si>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</si>
  <si>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</si>
  <si>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</si>
  <si>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</si>
  <si>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</si>
  <si>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</si>
  <si>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</si>
  <si>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</si>
  <si>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</si>
  <si>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</si>
  <si>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</si>
  <si>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</si>
  <si>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</si>
  <si>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</si>
  <si>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</si>
  <si>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</si>
  <si>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</si>
  <si>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</si>
  <si>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</si>
  <si>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</si>
  <si>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</si>
  <si>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</si>
  <si>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</si>
  <si>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</si>
  <si>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</si>
  <si>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</si>
  <si>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</si>
  <si>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</si>
  <si>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</si>
  <si>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</si>
  <si>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</si>
  <si>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</si>
  <si>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</si>
  <si>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</si>
  <si>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</si>
  <si>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</si>
  <si>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</si>
  <si>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</si>
  <si>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</si>
  <si>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</si>
  <si>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</si>
  <si>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</si>
  <si>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</si>
  <si>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</si>
  <si>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</si>
  <si>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</si>
  <si>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</si>
  <si>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</si>
  <si>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</si>
  <si>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</si>
  <si>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</si>
  <si>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</si>
  <si>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</si>
  <si>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</si>
  <si>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</si>
  <si>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</si>
  <si>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</si>
  <si>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</si>
  <si>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</si>
  <si>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</si>
  <si>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</si>
  <si>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</si>
  <si>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</si>
  <si>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</si>
  <si>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</si>
  <si>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</si>
  <si>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</si>
  <si>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</si>
  <si>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</si>
  <si>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</si>
  <si>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</si>
  <si>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</si>
  <si>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</si>
  <si>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</si>
  <si>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</si>
  <si>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</si>
  <si>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</si>
  <si>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</si>
  <si>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</si>
  <si>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</si>
  <si>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</si>
  <si>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</si>
  <si>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</si>
  <si>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</si>
  <si>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</si>
  <si>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</si>
  <si>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</si>
  <si>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</si>
  <si>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</si>
  <si>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</si>
  <si>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</si>
  <si>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</si>
  <si>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</si>
  <si>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</si>
  <si>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</si>
  <si>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</si>
  <si>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</si>
  <si>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</si>
  <si>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</si>
  <si>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</si>
  <si>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</si>
  <si>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</si>
  <si>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</si>
  <si>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</si>
  <si>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</si>
  <si>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</si>
  <si>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</si>
  <si>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</si>
  <si>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</si>
  <si>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</si>
  <si>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</si>
  <si>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</si>
  <si>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</si>
  <si>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</si>
  <si>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</si>
  <si>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</si>
  <si>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</si>
  <si>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</si>
  <si>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</si>
  <si>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</si>
  <si>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</si>
  <si>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</si>
  <si>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</si>
  <si>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</si>
  <si>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</si>
  <si>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</si>
  <si>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</si>
  <si>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</si>
  <si>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</si>
  <si>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</si>
  <si>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</si>
  <si>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</si>
  <si>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</si>
  <si>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</si>
  <si>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</si>
  <si>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</si>
  <si>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</si>
  <si>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</si>
  <si>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</si>
  <si>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</si>
  <si>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</si>
  <si>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</si>
  <si>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</si>
  <si>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</si>
  <si>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</si>
  <si>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</si>
  <si>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</si>
  <si>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</si>
  <si>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</si>
  <si>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</si>
  <si>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</si>
  <si>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</si>
  <si>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</si>
  <si>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</si>
  <si>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</si>
  <si>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</si>
  <si>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</si>
  <si>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</si>
  <si>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</si>
  <si>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</si>
  <si>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</si>
  <si>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</si>
  <si>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</si>
  <si>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</si>
  <si>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</si>
  <si>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</si>
  <si>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</si>
  <si>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</si>
  <si>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</si>
  <si>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</si>
  <si>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</si>
  <si>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</si>
  <si>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</si>
  <si>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</si>
  <si>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</si>
  <si>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</si>
  <si>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</si>
  <si>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</si>
  <si>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</si>
  <si>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</si>
  <si>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</si>
  <si>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</si>
  <si>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</si>
  <si>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</si>
  <si>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</si>
  <si>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</si>
  <si>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</si>
  <si>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</si>
  <si>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</si>
  <si>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</si>
  <si>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</si>
  <si>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</si>
  <si>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</si>
  <si>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</si>
  <si>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</si>
  <si>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</si>
  <si>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</si>
  <si>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</si>
  <si>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</si>
  <si>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</si>
  <si>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</si>
  <si>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</si>
  <si>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</si>
  <si>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</si>
  <si>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</si>
  <si>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</si>
  <si>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</si>
  <si>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</si>
  <si>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</si>
  <si>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</si>
  <si>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</si>
  <si>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</si>
  <si>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</si>
  <si>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</si>
  <si>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</si>
  <si>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</si>
  <si>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</si>
  <si>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</si>
  <si>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</si>
  <si>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</si>
  <si>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</si>
  <si>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</si>
  <si>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</si>
  <si>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</si>
  <si>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</si>
  <si>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</si>
  <si>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</si>
  <si>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</si>
  <si>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</si>
  <si>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</si>
  <si>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</si>
  <si>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</si>
  <si>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</si>
  <si>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</si>
  <si>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</si>
  <si>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</si>
  <si>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</si>
  <si>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</si>
  <si>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</si>
  <si>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</si>
  <si>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</si>
  <si>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</si>
  <si>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</si>
  <si>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</si>
  <si>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</si>
  <si>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</si>
  <si>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</si>
  <si>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</si>
  <si>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</si>
  <si>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</si>
  <si>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</si>
  <si>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</si>
  <si>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</si>
  <si>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</si>
  <si>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</si>
  <si>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</si>
  <si>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</si>
  <si>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</si>
  <si>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</si>
  <si>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</si>
  <si>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</si>
  <si>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</si>
  <si>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</si>
  <si>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</si>
  <si>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</si>
  <si>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</si>
  <si>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</si>
  <si>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</si>
  <si>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</si>
  <si>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</si>
  <si>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</si>
  <si>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</si>
  <si>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</si>
  <si>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</si>
  <si>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</si>
  <si>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</si>
  <si>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</si>
  <si>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</si>
  <si>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</si>
  <si>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</si>
  <si>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</si>
  <si>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</si>
  <si>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</si>
  <si>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</si>
  <si>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</si>
  <si>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</si>
  <si>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</si>
  <si>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</si>
  <si>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</si>
  <si>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</si>
  <si>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</si>
  <si>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</si>
  <si>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</si>
  <si>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</si>
  <si>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</si>
  <si>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</si>
  <si>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</si>
  <si>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</si>
  <si>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</si>
  <si>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</si>
  <si>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</si>
  <si>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</si>
  <si>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</si>
  <si>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</si>
  <si>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</si>
  <si>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</si>
  <si>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</si>
  <si>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</si>
  <si>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</si>
  <si>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</si>
  <si>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</si>
  <si>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</si>
  <si>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</si>
  <si>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</si>
  <si>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</si>
  <si>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</si>
  <si>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</si>
  <si>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</si>
  <si>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</si>
  <si>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</si>
  <si>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</si>
  <si>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</si>
  <si>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</si>
  <si>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</si>
  <si>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</si>
  <si>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</si>
  <si>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</si>
  <si>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</si>
  <si>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</si>
  <si>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</si>
  <si>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</si>
  <si>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</si>
  <si>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</si>
  <si>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</si>
  <si>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</si>
  <si>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</si>
  <si>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</si>
  <si>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</si>
  <si>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</si>
  <si>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</si>
  <si>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</si>
  <si>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</si>
  <si>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</si>
  <si>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</si>
  <si>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</si>
  <si>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</si>
  <si>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</si>
  <si>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</si>
  <si>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</si>
  <si>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</si>
  <si>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</si>
  <si>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</si>
  <si>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</si>
  <si>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</si>
  <si>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</si>
  <si>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</si>
  <si>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</si>
  <si>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</si>
  <si>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</si>
  <si>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</si>
  <si>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</si>
  <si>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</si>
  <si>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</si>
  <si>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</si>
  <si>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</si>
  <si>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</si>
  <si>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</si>
  <si>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</si>
  <si>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</si>
  <si>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</si>
  <si>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</si>
  <si>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</si>
  <si>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</si>
  <si>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</si>
  <si>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</si>
  <si>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</si>
  <si>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</si>
  <si>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</si>
  <si>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</si>
  <si>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</si>
  <si>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</si>
  <si>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</si>
  <si>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</si>
  <si>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</si>
  <si>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</si>
  <si>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</si>
  <si>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</si>
  <si>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</si>
  <si>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</si>
  <si>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</si>
  <si>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</si>
  <si>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</si>
  <si>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</si>
  <si>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</si>
  <si>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</si>
  <si>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</si>
  <si>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</si>
  <si>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</si>
  <si>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</si>
  <si>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</si>
  <si>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</si>
  <si>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</si>
  <si>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</si>
  <si>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</si>
  <si>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</si>
  <si>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</si>
  <si>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</si>
  <si>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</si>
  <si>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</si>
  <si>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</si>
  <si>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</si>
  <si>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</si>
  <si>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</si>
  <si>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</si>
  <si>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</si>
  <si>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</si>
  <si>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</si>
  <si>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</si>
  <si>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</si>
  <si>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</si>
  <si>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</si>
  <si>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</si>
  <si>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</si>
  <si>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</si>
  <si>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</si>
  <si>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</si>
  <si>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</si>
  <si>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</si>
  <si>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</si>
  <si>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</si>
  <si>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</si>
  <si>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</si>
  <si>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</si>
  <si>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</si>
  <si>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</si>
  <si>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</si>
  <si>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</si>
  <si>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</si>
  <si>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</si>
  <si>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</si>
  <si>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</si>
  <si>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</si>
  <si>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</si>
  <si>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</si>
  <si>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</si>
  <si>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</si>
  <si>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</si>
  <si>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</si>
  <si>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</si>
  <si>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</si>
  <si>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</si>
  <si>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</si>
  <si>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</si>
  <si>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</si>
  <si>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</si>
  <si>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</si>
  <si>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</si>
  <si>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</si>
  <si>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</si>
  <si>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</si>
  <si>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</si>
  <si>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</si>
  <si>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</si>
  <si>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</si>
  <si>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</si>
  <si>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</si>
  <si>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</si>
  <si>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</si>
  <si>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</si>
  <si>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</si>
  <si>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</si>
  <si>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</si>
  <si>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</si>
  <si>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</si>
  <si>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</si>
  <si>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</si>
  <si>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</si>
  <si>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</si>
  <si>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</si>
  <si>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</si>
  <si>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</si>
  <si>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</si>
  <si>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</si>
  <si>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</si>
  <si>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</si>
  <si>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</si>
  <si>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</si>
  <si>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</si>
  <si>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</si>
  <si>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</si>
  <si>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</si>
  <si>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</si>
  <si>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</si>
  <si>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</si>
  <si>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</si>
  <si>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</si>
  <si>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</si>
  <si>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</si>
  <si>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</si>
  <si>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</si>
  <si>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</si>
  <si>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</si>
  <si>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</si>
  <si>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</si>
  <si>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</si>
  <si>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</si>
  <si>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</si>
  <si>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</si>
  <si>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</si>
  <si>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</si>
  <si>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</si>
  <si>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</si>
  <si>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</si>
  <si>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</si>
  <si>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</si>
  <si>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</si>
  <si>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</si>
  <si>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</si>
  <si>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</si>
  <si>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</si>
  <si>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</si>
  <si>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</si>
  <si>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</si>
  <si>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</si>
  <si>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</si>
  <si>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</si>
  <si>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</si>
  <si>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</si>
  <si>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</si>
  <si>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</si>
  <si>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</si>
  <si>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</si>
  <si>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</si>
  <si>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</si>
  <si>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</si>
  <si>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</si>
  <si>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</si>
  <si>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</si>
  <si>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</si>
  <si>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</si>
  <si>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</si>
  <si>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</si>
  <si>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</si>
  <si>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</si>
  <si>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</si>
  <si>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</si>
  <si>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</si>
  <si>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</si>
  <si>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</si>
  <si>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</si>
  <si>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</si>
  <si>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</si>
  <si>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</si>
  <si>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</si>
  <si>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</si>
  <si>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</si>
  <si>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</si>
  <si>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</si>
  <si>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</si>
  <si>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</si>
  <si>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</si>
  <si>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</si>
  <si>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</si>
  <si>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</si>
  <si>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</si>
  <si>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</si>
  <si>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</si>
  <si>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</si>
  <si>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</si>
  <si>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</si>
  <si>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</si>
  <si>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</si>
  <si>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</si>
  <si>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</si>
  <si>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</si>
  <si>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</si>
  <si>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</si>
  <si>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</si>
  <si>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</si>
  <si>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</si>
  <si>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</si>
  <si>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</si>
  <si>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</si>
  <si>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</si>
  <si>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</si>
  <si>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</si>
  <si>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</si>
  <si>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</si>
  <si>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</si>
  <si>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</si>
  <si>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</si>
  <si>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</si>
  <si>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</si>
  <si>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</si>
  <si>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</si>
  <si>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</si>
  <si>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</si>
  <si>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</si>
  <si>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</si>
  <si>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</si>
  <si>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</si>
  <si>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</si>
  <si>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</si>
  <si>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</si>
  <si>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</si>
  <si>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</si>
  <si>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</si>
  <si>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</si>
  <si>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</si>
  <si>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</si>
  <si>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</si>
  <si>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</si>
  <si>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</si>
  <si>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</si>
  <si>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</si>
  <si>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</si>
  <si>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</si>
  <si>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</si>
  <si>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</si>
  <si>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</si>
  <si>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</si>
  <si>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</si>
  <si>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</si>
  <si>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</si>
  <si>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</si>
  <si>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</si>
  <si>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</si>
  <si>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</si>
  <si>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</si>
  <si>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</si>
  <si>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</si>
  <si>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</si>
  <si>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</si>
  <si>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</si>
  <si>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</si>
  <si>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</si>
  <si>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</si>
  <si>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</si>
  <si>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</si>
  <si>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</si>
  <si>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</si>
  <si>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</si>
  <si>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</si>
  <si>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</si>
  <si>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</si>
  <si>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</si>
  <si>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</si>
  <si>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</si>
  <si>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</si>
  <si>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</si>
  <si>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</si>
  <si>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</si>
  <si>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</si>
  <si>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</si>
  <si>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</si>
  <si>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</si>
  <si>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</si>
  <si>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</si>
  <si>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</si>
  <si>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</si>
  <si>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</si>
  <si>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</si>
  <si>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</si>
  <si>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</si>
  <si>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</si>
  <si>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</si>
  <si>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</si>
  <si>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</si>
  <si>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</si>
  <si>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</si>
  <si>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</si>
  <si>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</si>
  <si>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</si>
  <si>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</si>
  <si>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</si>
  <si>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</si>
  <si>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</si>
  <si>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</si>
  <si>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</si>
  <si>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</si>
  <si>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</si>
  <si>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</si>
  <si>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</si>
  <si>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</si>
  <si>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</si>
  <si>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</si>
  <si>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</si>
  <si>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</si>
  <si>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</si>
  <si>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</si>
  <si>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</si>
  <si>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</si>
  <si>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</si>
  <si>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</si>
  <si>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</si>
  <si>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</si>
  <si>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</si>
  <si>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</si>
  <si>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</si>
  <si>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</si>
  <si>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</si>
  <si>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</si>
  <si>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</si>
  <si>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</si>
  <si>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</si>
  <si>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</si>
  <si>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</si>
  <si>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</si>
  <si>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</si>
  <si>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</si>
  <si>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</si>
  <si>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</si>
  <si>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</si>
  <si>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</si>
  <si>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</si>
  <si>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</si>
  <si>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</si>
  <si>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</si>
  <si>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</si>
  <si>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</si>
  <si>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</si>
  <si>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</si>
  <si>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</si>
  <si>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</si>
  <si>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</si>
  <si>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</si>
  <si>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</si>
  <si>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</si>
  <si>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</si>
  <si>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</si>
  <si>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</si>
  <si>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</si>
  <si>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</si>
  <si>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</si>
  <si>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</si>
  <si>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</si>
  <si>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</si>
  <si>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</si>
  <si>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</si>
  <si>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</si>
  <si>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</si>
  <si>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</si>
  <si>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</si>
  <si>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</si>
  <si>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</si>
  <si>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</si>
  <si>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</si>
  <si>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</si>
  <si>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</si>
  <si>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</si>
  <si>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</si>
  <si>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</si>
  <si>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</si>
  <si>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</si>
  <si>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</si>
  <si>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</si>
  <si>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</si>
  <si>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</si>
  <si>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</si>
  <si>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</si>
  <si>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</si>
  <si>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</si>
  <si>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</si>
  <si>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</si>
  <si>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</si>
  <si>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</si>
  <si>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</si>
  <si>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</si>
  <si>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</si>
  <si>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</si>
  <si>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</si>
  <si>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</si>
  <si>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</si>
  <si>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</si>
  <si>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</si>
  <si>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</si>
  <si>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</si>
  <si>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</si>
  <si>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</si>
  <si>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</si>
  <si>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</si>
  <si>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</si>
  <si>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</si>
  <si>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</si>
  <si>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</si>
  <si>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</si>
  <si>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</si>
  <si>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</si>
  <si>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</si>
  <si>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</si>
  <si>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</si>
  <si>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</si>
  <si>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</si>
  <si>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</si>
  <si>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</si>
  <si>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</si>
  <si>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</si>
  <si>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</si>
  <si>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</si>
  <si>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</si>
  <si>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</si>
  <si>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</si>
  <si>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</si>
  <si>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</si>
  <si>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</si>
  <si>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</si>
  <si>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</si>
  <si>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</si>
  <si>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</si>
  <si>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</si>
  <si>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</si>
  <si>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</si>
  <si>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</si>
  <si>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</si>
  <si>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</si>
  <si>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</si>
  <si>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</si>
  <si>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</si>
  <si>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</si>
  <si>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</si>
  <si>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</si>
  <si>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</si>
  <si>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</si>
  <si>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</si>
  <si>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</si>
  <si>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</si>
  <si>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</si>
  <si>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</si>
  <si>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</si>
  <si>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</si>
  <si>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</si>
  <si>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</si>
  <si>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</si>
  <si>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</si>
  <si>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</si>
  <si>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</si>
  <si>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</si>
  <si>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</si>
  <si>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</si>
  <si>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</si>
  <si>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</si>
  <si>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</si>
  <si>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</si>
  <si>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</si>
  <si>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</si>
  <si>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</si>
  <si>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</si>
  <si>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</si>
  <si>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</si>
  <si>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</si>
  <si>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</si>
  <si>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</si>
  <si>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</si>
  <si>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</si>
  <si>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</si>
  <si>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</si>
  <si>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</si>
  <si>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</si>
  <si>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</si>
  <si>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</si>
  <si>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</si>
  <si>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</si>
  <si>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</si>
  <si>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</si>
  <si>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</si>
  <si>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</si>
  <si>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</si>
  <si>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</si>
  <si>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</si>
  <si>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</si>
  <si>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</si>
  <si>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</si>
  <si>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</si>
  <si>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</si>
  <si>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</si>
  <si>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</si>
  <si>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</si>
  <si>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</si>
  <si>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</si>
  <si>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</si>
  <si>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</si>
  <si>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</si>
  <si>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</si>
  <si>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</si>
  <si>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</si>
  <si>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</si>
  <si>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</si>
  <si>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</si>
  <si>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</si>
  <si>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</si>
  <si>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</si>
  <si>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</si>
  <si>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</si>
  <si>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</si>
  <si>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</si>
  <si>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</si>
  <si>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</si>
  <si>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</si>
  <si>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</si>
  <si>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</si>
  <si>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</si>
  <si>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</si>
  <si>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</si>
  <si>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</si>
  <si>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</si>
  <si>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</si>
  <si>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</si>
  <si>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</si>
  <si>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</si>
  <si>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</si>
  <si>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</si>
  <si>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</si>
  <si>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</si>
  <si>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</si>
  <si>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</si>
  <si>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</si>
  <si>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</si>
  <si>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</si>
  <si>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</si>
  <si>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</si>
  <si>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</si>
  <si>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</si>
  <si>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</si>
  <si>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</si>
  <si>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</si>
  <si>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</si>
  <si>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</si>
  <si>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</si>
  <si>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</si>
  <si>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</si>
  <si>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</si>
  <si>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</si>
  <si>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</si>
  <si>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</si>
  <si>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</si>
  <si>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</si>
  <si>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</si>
  <si>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</si>
  <si>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</si>
  <si>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</si>
  <si>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</si>
  <si>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</si>
  <si>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</si>
  <si>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</si>
  <si>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</si>
  <si>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</si>
  <si>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</si>
  <si>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</si>
  <si>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</si>
  <si>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</si>
  <si>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</si>
  <si>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</si>
  <si>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</si>
  <si>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</si>
  <si>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</si>
  <si>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</si>
  <si>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</si>
  <si>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</si>
  <si>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</si>
  <si>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</si>
  <si>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</si>
  <si>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</si>
  <si>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</si>
  <si>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</si>
  <si>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</si>
  <si>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</si>
  <si>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</si>
  <si>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</si>
  <si>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</si>
  <si>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</si>
  <si>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</si>
  <si>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</si>
  <si>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</si>
  <si>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</si>
  <si>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</si>
  <si>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</si>
  <si>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</si>
  <si>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</si>
  <si>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</si>
  <si>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</si>
  <si>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</si>
  <si>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</si>
  <si>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</si>
  <si>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</si>
  <si>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</si>
  <si>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</si>
  <si>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</si>
  <si>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</si>
  <si>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</si>
  <si>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</si>
  <si>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</si>
  <si>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</si>
  <si>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</si>
  <si>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</si>
  <si>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</si>
  <si>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</si>
  <si>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</si>
  <si>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</si>
  <si>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</si>
  <si>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</si>
  <si>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</si>
  <si>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</si>
  <si>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</si>
  <si>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</si>
  <si>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</si>
  <si>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</si>
  <si>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</si>
  <si>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</si>
  <si>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</si>
  <si>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</si>
  <si>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</si>
  <si>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</si>
  <si>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</si>
  <si>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</si>
  <si>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</si>
  <si>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</si>
  <si>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</si>
  <si>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</si>
  <si>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</si>
  <si>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</si>
  <si>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</si>
  <si>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</si>
  <si>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</si>
  <si>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</si>
  <si>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</si>
  <si>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</si>
  <si>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</si>
  <si>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</si>
  <si>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</si>
  <si>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</si>
  <si>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</si>
  <si>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</si>
  <si>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</si>
  <si>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</si>
  <si>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</si>
  <si>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</si>
  <si>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</si>
  <si>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</si>
  <si>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</si>
  <si>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</si>
  <si>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</si>
  <si>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</si>
  <si>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</si>
  <si>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</si>
  <si>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</si>
  <si>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</si>
  <si>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</si>
  <si>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</si>
  <si>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</si>
  <si>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</si>
  <si>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</si>
  <si>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</si>
  <si>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</si>
  <si>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</si>
  <si>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</si>
  <si>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</si>
  <si>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</si>
  <si>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</si>
  <si>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</si>
  <si>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</si>
  <si>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</si>
  <si>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</si>
  <si>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</si>
  <si>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</si>
  <si>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</si>
  <si>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</si>
  <si>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</si>
  <si>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</si>
  <si>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</si>
  <si>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</si>
  <si>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</si>
  <si>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</si>
  <si>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</si>
  <si>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</si>
  <si>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</si>
  <si>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</si>
  <si>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</si>
  <si>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</si>
  <si>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</si>
  <si>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</si>
  <si>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</si>
  <si>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</si>
  <si>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</si>
  <si>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</si>
  <si>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</si>
  <si>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</si>
  <si>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</si>
  <si>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</si>
  <si>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</si>
  <si>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</si>
  <si>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</si>
  <si>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</si>
  <si>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</si>
  <si>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</si>
  <si>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</si>
  <si>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</si>
  <si>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</si>
  <si>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</si>
  <si>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</si>
  <si>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</si>
  <si>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</si>
  <si>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</si>
  <si>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</si>
  <si>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</si>
  <si>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</si>
  <si>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</si>
  <si>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</si>
  <si>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</si>
  <si>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</si>
  <si>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</si>
  <si>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</si>
  <si>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</si>
  <si>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</si>
  <si>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</si>
  <si>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</si>
  <si>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</si>
  <si>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</si>
  <si>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</si>
  <si>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</si>
  <si>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</si>
  <si>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</si>
  <si>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</si>
  <si>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</si>
  <si>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</si>
  <si>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</si>
  <si>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</si>
  <si>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</si>
  <si>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</si>
  <si>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</si>
  <si>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</si>
  <si>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</si>
  <si>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</si>
  <si>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</si>
  <si>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</si>
  <si>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</si>
  <si>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</si>
  <si>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</si>
  <si>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</si>
  <si>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</si>
  <si>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</si>
  <si>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</si>
  <si>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</si>
  <si>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</si>
  <si>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</si>
  <si>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</si>
  <si>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</si>
  <si>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</si>
  <si>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</si>
  <si>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</si>
  <si>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</si>
  <si>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</si>
  <si>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</si>
  <si>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</si>
  <si>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</si>
  <si>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</si>
  <si>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</si>
  <si>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</si>
  <si>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</si>
  <si>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</si>
  <si>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</si>
  <si>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</si>
  <si>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</si>
  <si>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</si>
  <si>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</si>
  <si>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</si>
  <si>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</si>
  <si>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</si>
  <si>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</si>
  <si>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</si>
  <si>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</si>
  <si>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</si>
  <si>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</si>
  <si>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</si>
  <si>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</si>
  <si>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</si>
  <si>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</si>
  <si>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</si>
  <si>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</si>
  <si>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</si>
  <si>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</si>
  <si>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</si>
  <si>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</si>
  <si>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</si>
  <si>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</si>
  <si>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</si>
  <si>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</si>
  <si>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</si>
  <si>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</si>
  <si>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</si>
  <si>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</si>
  <si>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</si>
  <si>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</si>
  <si>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</si>
  <si>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</si>
  <si>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</si>
  <si>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</si>
  <si>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</si>
  <si>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</si>
  <si>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</si>
  <si>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</si>
  <si>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</si>
  <si>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</si>
  <si>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</si>
  <si>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</si>
  <si>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</si>
  <si>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</si>
  <si>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</si>
  <si>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</si>
  <si>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</si>
  <si>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</si>
  <si>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</si>
  <si>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</si>
  <si>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</si>
  <si>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</si>
  <si>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</si>
  <si>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</si>
  <si>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</si>
  <si>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</si>
  <si>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</si>
  <si>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</si>
  <si>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</si>
  <si>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</si>
  <si>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</si>
  <si>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</si>
  <si>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</si>
  <si>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</si>
  <si>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</si>
  <si>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</si>
  <si>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</si>
  <si>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</si>
  <si>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</si>
  <si>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</si>
  <si>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</si>
  <si>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</si>
  <si>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</si>
  <si>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</si>
  <si>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</si>
  <si>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</si>
  <si>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</si>
  <si>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</si>
  <si>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</si>
  <si>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</si>
  <si>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</si>
  <si>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</si>
  <si>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</si>
  <si>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</si>
  <si>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</si>
  <si>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</si>
  <si>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</si>
  <si>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</si>
  <si>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</si>
  <si>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</si>
  <si>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</si>
  <si>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</si>
  <si>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</si>
  <si>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</si>
  <si>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</si>
  <si>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</si>
  <si>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</si>
  <si>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</si>
  <si>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</si>
  <si>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</si>
  <si>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</si>
  <si>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</si>
  <si>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</si>
  <si>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</si>
  <si>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</si>
  <si>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</si>
  <si>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</si>
  <si>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</si>
  <si>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</si>
  <si>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</si>
  <si>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</si>
  <si>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</si>
  <si>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</si>
  <si>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</si>
  <si>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</si>
  <si>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</si>
  <si>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</si>
  <si>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</si>
  <si>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</si>
  <si>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</si>
  <si>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</si>
  <si>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</si>
  <si>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</si>
  <si>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</si>
  <si>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</si>
  <si>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</si>
  <si>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</si>
  <si>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</si>
  <si>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</si>
  <si>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</si>
  <si>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</si>
  <si>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</si>
  <si>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</si>
  <si>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</si>
  <si>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</si>
  <si>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</si>
  <si>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</si>
  <si>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</si>
  <si>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</si>
  <si>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</si>
  <si>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</si>
  <si>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</si>
  <si>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</si>
  <si>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</si>
  <si>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</si>
  <si>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</si>
  <si>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</si>
  <si>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</si>
  <si>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</si>
  <si>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</si>
  <si>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</si>
  <si>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</si>
  <si>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</si>
  <si>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</si>
  <si>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</si>
  <si>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</si>
  <si>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</si>
  <si>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</si>
  <si>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</si>
  <si>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</si>
  <si>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</si>
  <si>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</si>
  <si>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</si>
  <si>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</si>
  <si>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</si>
  <si>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</si>
  <si>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</si>
  <si>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</si>
  <si>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</si>
  <si>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</si>
  <si>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</si>
  <si>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</si>
  <si>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</si>
  <si>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</si>
  <si>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</si>
  <si>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</si>
  <si>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</si>
  <si>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</si>
  <si>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</si>
  <si>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</si>
  <si>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</si>
  <si>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</si>
  <si>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</si>
  <si>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</si>
  <si>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</si>
  <si>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</si>
  <si>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</si>
  <si>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</si>
  <si>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</si>
  <si>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</si>
  <si>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</si>
  <si>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</si>
  <si>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</si>
  <si>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</si>
  <si>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</si>
  <si>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</si>
  <si>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</si>
  <si>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</si>
  <si>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</si>
  <si>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</si>
  <si>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</si>
  <si>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</si>
  <si>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</si>
  <si>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</si>
  <si>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</si>
  <si>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</si>
  <si>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</si>
  <si>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</si>
  <si>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</si>
  <si>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</si>
  <si>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</si>
  <si>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</si>
  <si>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</si>
  <si>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</si>
  <si>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</si>
  <si>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</si>
  <si>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</si>
  <si>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</si>
  <si>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</si>
  <si>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</si>
  <si>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</si>
  <si>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</si>
  <si>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</si>
  <si>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</si>
  <si>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</si>
  <si>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</si>
  <si>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</si>
  <si>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</si>
  <si>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</si>
  <si>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</si>
  <si>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</si>
  <si>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</si>
  <si>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</si>
  <si>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</si>
  <si>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</si>
  <si>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</si>
  <si>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</si>
  <si>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</si>
  <si>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</si>
  <si>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</si>
  <si>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</si>
  <si>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</si>
  <si>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</si>
  <si>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</si>
  <si>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</si>
  <si>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</si>
  <si>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</si>
  <si>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</si>
  <si>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</si>
  <si>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</si>
  <si>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</si>
  <si>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</si>
  <si>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</si>
  <si>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</si>
  <si>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</si>
  <si>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</si>
  <si>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</si>
  <si>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</si>
  <si>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</si>
  <si>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</si>
  <si>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</si>
  <si>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</si>
  <si>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</si>
  <si>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</si>
  <si>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</si>
  <si>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</si>
  <si>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</si>
  <si>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</si>
  <si>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</si>
  <si>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</si>
  <si>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</si>
  <si>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</si>
  <si>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</si>
  <si>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</si>
  <si>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</si>
  <si>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</si>
  <si>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</si>
  <si>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</si>
  <si>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</si>
  <si>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</si>
  <si>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</si>
  <si>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</si>
  <si>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</si>
  <si>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</si>
  <si>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</si>
  <si>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</si>
  <si>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</si>
  <si>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</si>
  <si>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</si>
  <si>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</si>
  <si>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</si>
  <si>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</si>
  <si>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</si>
  <si>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</si>
  <si>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</si>
  <si>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</si>
  <si>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</si>
  <si>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</si>
  <si>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</si>
  <si>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</si>
  <si>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</si>
  <si>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</si>
  <si>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</si>
  <si>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</si>
  <si>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</si>
  <si>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</si>
  <si>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</si>
  <si>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</si>
  <si>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</si>
  <si>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</si>
  <si>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</si>
  <si>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</si>
  <si>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</si>
  <si>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</si>
  <si>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</si>
  <si>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</si>
  <si>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</si>
  <si>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</si>
  <si>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</si>
  <si>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</si>
  <si>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</si>
  <si>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</si>
  <si>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</si>
  <si>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</si>
  <si>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</si>
  <si>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</si>
  <si>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</si>
  <si>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</si>
  <si>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</si>
  <si>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</si>
  <si>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</si>
  <si>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</si>
  <si>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</si>
  <si>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</si>
  <si>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</si>
  <si>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</si>
  <si>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</si>
  <si>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</si>
  <si>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</si>
  <si>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</si>
  <si>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</si>
  <si>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</si>
  <si>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</si>
  <si>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</si>
  <si>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</si>
  <si>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</si>
  <si>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</si>
  <si>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</si>
  <si>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</si>
  <si>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</si>
  <si>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</si>
  <si>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</si>
  <si>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</si>
  <si>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</si>
  <si>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</si>
  <si>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</si>
  <si>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</si>
  <si>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</si>
  <si>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</si>
  <si>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</si>
  <si>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</si>
  <si>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</si>
  <si>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</si>
  <si>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</si>
  <si>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</si>
  <si>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</si>
  <si>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</si>
  <si>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</si>
  <si>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</si>
  <si>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</si>
  <si>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</si>
  <si>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</si>
  <si>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</si>
  <si>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</si>
  <si>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</si>
  <si>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</si>
  <si>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</si>
  <si>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</si>
  <si>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</si>
  <si>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</si>
  <si>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</si>
  <si>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</si>
  <si>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</si>
  <si>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</si>
  <si>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</si>
  <si>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</si>
  <si>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</si>
  <si>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</si>
  <si>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</si>
  <si>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</si>
  <si>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</si>
  <si>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</si>
  <si>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</si>
  <si>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</si>
  <si>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</si>
  <si>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</si>
  <si>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</si>
  <si>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</si>
  <si>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</si>
  <si>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</si>
  <si>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</si>
  <si>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</si>
  <si>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</si>
  <si>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</si>
  <si>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</si>
  <si>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</si>
  <si>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</si>
  <si>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</si>
  <si>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</si>
  <si>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</si>
  <si>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</si>
  <si>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</si>
  <si>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</si>
  <si>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</si>
  <si>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</si>
  <si>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</si>
  <si>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</si>
  <si>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</si>
  <si>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</si>
  <si>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</si>
  <si>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</si>
  <si>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</si>
  <si>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</si>
  <si>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</si>
  <si>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</si>
  <si>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</si>
  <si>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</si>
  <si>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</si>
  <si>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</si>
  <si>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</si>
  <si>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</si>
  <si>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</si>
  <si>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</si>
  <si>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</si>
  <si>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</si>
  <si>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</si>
  <si>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</si>
  <si>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</si>
  <si>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</si>
  <si>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</si>
  <si>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</si>
  <si>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</si>
  <si>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</si>
  <si>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</si>
  <si>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</si>
  <si>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</si>
  <si>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</si>
  <si>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</si>
  <si>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</si>
  <si>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</si>
  <si>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</si>
  <si>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</si>
  <si>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</si>
  <si>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</si>
  <si>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</si>
  <si>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</si>
  <si>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</si>
  <si>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</si>
  <si>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</si>
  <si>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</si>
  <si>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</si>
  <si>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</si>
  <si>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</si>
  <si>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</si>
  <si>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</si>
  <si>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</si>
  <si>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</si>
  <si>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</si>
  <si>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</si>
  <si>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</si>
  <si>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</si>
  <si>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</si>
  <si>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</si>
  <si>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</si>
  <si>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</si>
  <si>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</si>
  <si>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</si>
  <si>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</si>
  <si>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</si>
  <si>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</si>
  <si>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</si>
  <si>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</si>
  <si>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</si>
  <si>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</si>
  <si>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</si>
  <si>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</si>
  <si>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</si>
  <si>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</si>
  <si>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</si>
  <si>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</si>
  <si>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</si>
  <si>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</si>
  <si>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</si>
  <si>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</si>
  <si>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</si>
  <si>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</si>
  <si>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</si>
  <si>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</si>
  <si>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</si>
  <si>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</si>
  <si>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</si>
  <si>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</si>
  <si>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</si>
  <si>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</si>
  <si>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</si>
  <si>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</si>
  <si>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</si>
  <si>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</si>
  <si>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</si>
  <si>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</si>
  <si>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</si>
  <si>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</si>
  <si>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</si>
  <si>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</si>
  <si>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</si>
  <si>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</si>
  <si>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</si>
  <si>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</si>
  <si>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</si>
  <si>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</si>
  <si>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</si>
  <si>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</si>
  <si>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</si>
  <si>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</si>
  <si>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</si>
  <si>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</si>
  <si>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</si>
  <si>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</si>
  <si>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</si>
  <si>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</si>
  <si>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</si>
  <si>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</si>
  <si>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</si>
  <si>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</si>
  <si>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</si>
  <si>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</si>
  <si>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</si>
  <si>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</si>
  <si>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</si>
  <si>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</si>
  <si>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</si>
  <si>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</si>
  <si>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</si>
  <si>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</si>
  <si>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</si>
  <si>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</si>
  <si>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</si>
  <si>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</si>
  <si>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</si>
  <si>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</si>
  <si>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</si>
  <si>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</si>
  <si>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</si>
  <si>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</si>
  <si>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</si>
  <si>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</si>
  <si>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</si>
  <si>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</si>
  <si>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</si>
  <si>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</si>
  <si>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</si>
  <si>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</si>
  <si>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</si>
  <si>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</si>
  <si>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</si>
  <si>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</si>
  <si>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</si>
  <si>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</si>
  <si>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</si>
  <si>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</si>
  <si>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</si>
  <si>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</si>
  <si>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</si>
  <si>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</si>
  <si>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</si>
  <si>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</si>
  <si>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</si>
  <si>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</si>
  <si>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</si>
  <si>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</si>
  <si>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</si>
  <si>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</si>
  <si>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</si>
  <si>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</si>
  <si>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</si>
  <si>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</si>
  <si>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</si>
  <si>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</si>
  <si>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</si>
  <si>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</si>
  <si>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</si>
  <si>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</si>
  <si>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</si>
  <si>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</si>
  <si>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</si>
  <si>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</si>
  <si>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</si>
  <si>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</si>
  <si>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</si>
  <si>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</si>
  <si>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</si>
  <si>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</si>
  <si>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</si>
  <si>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</si>
  <si>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</si>
  <si>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</si>
  <si>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</si>
  <si>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</si>
  <si>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</si>
  <si>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</si>
  <si>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</si>
  <si>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</si>
  <si>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</si>
  <si>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</si>
  <si>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</si>
  <si>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</si>
  <si>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</si>
  <si>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</si>
  <si>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</si>
  <si>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</si>
  <si>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</si>
  <si>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</si>
  <si>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</si>
  <si>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</si>
  <si>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</si>
  <si>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</si>
  <si>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</si>
  <si>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</si>
  <si>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</si>
  <si>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</si>
  <si>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</si>
  <si>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</si>
  <si>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</si>
  <si>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</si>
  <si>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</si>
  <si>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</si>
  <si>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</si>
  <si>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</si>
  <si>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</si>
  <si>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</si>
  <si>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</si>
  <si>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</si>
  <si>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</si>
  <si>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</si>
  <si>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</si>
  <si>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</si>
  <si>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</si>
  <si>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</si>
  <si>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</si>
  <si>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</si>
  <si>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</si>
  <si>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</si>
  <si>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</si>
  <si>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</si>
  <si>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</si>
  <si>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</si>
  <si>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</si>
  <si>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</si>
  <si>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</si>
  <si>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</si>
  <si>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</si>
  <si>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</si>
  <si>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</si>
  <si>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</si>
  <si>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</si>
  <si>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</si>
  <si>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</si>
  <si>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</si>
  <si>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</si>
  <si>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</si>
  <si>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</si>
  <si>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</si>
  <si>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</si>
  <si>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</si>
  <si>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</si>
  <si>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</si>
  <si>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</si>
  <si>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</si>
  <si>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</si>
  <si>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</si>
  <si>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</si>
  <si>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</si>
  <si>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</si>
  <si>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</si>
  <si>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</si>
  <si>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</si>
  <si>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</si>
  <si>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</si>
  <si>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</si>
  <si>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</si>
  <si>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</si>
  <si>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</si>
  <si>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</si>
  <si>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</si>
  <si>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</si>
  <si>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</si>
  <si>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</si>
  <si>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</si>
  <si>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</si>
  <si>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</si>
  <si>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</si>
  <si>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</si>
  <si>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</si>
  <si>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</si>
  <si>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</si>
  <si>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</si>
  <si>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</si>
  <si>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</si>
  <si>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</si>
  <si>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</si>
  <si>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</si>
  <si>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</si>
  <si>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</si>
  <si>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</si>
  <si>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</si>
  <si>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</si>
  <si>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</si>
  <si>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</si>
  <si>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</si>
  <si>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</si>
  <si>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</si>
  <si>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</si>
  <si>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</si>
  <si>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</si>
  <si>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</si>
  <si>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</si>
  <si>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</si>
  <si>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</si>
  <si>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</si>
  <si>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</si>
  <si>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</si>
  <si>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</si>
  <si>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</si>
  <si>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</si>
  <si>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</si>
  <si>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</si>
  <si>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</si>
  <si>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</si>
  <si>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</si>
  <si>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</si>
  <si>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</si>
  <si>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</si>
  <si>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</si>
  <si>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</si>
  <si>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</si>
  <si>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</si>
  <si>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</si>
  <si>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</si>
  <si>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</si>
  <si>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</si>
  <si>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</si>
  <si>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</si>
  <si>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</si>
  <si>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</si>
  <si>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</si>
  <si>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</si>
  <si>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</si>
  <si>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</si>
  <si>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</si>
  <si>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</si>
  <si>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</si>
  <si>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</si>
  <si>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</si>
  <si>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</si>
  <si>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</si>
  <si>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</si>
  <si>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</si>
  <si>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</si>
  <si>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</si>
  <si>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</si>
  <si>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</si>
  <si>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</si>
  <si>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</si>
  <si>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</si>
  <si>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</si>
  <si>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</si>
  <si>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</si>
  <si>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</si>
  <si>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</si>
  <si>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</si>
  <si>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</si>
  <si>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</si>
  <si>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</si>
  <si>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</si>
  <si>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</si>
  <si>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</si>
  <si>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</si>
  <si>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</si>
  <si>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</si>
  <si>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</si>
  <si>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</si>
  <si>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</si>
  <si>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</si>
  <si>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</si>
  <si>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</si>
  <si>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</si>
  <si>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</si>
  <si>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</si>
  <si>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</si>
  <si>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</si>
  <si>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</si>
  <si>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</si>
  <si>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</si>
  <si>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</si>
  <si>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</si>
  <si>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</si>
  <si>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</si>
  <si>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</si>
  <si>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</si>
  <si>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</si>
  <si>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</si>
  <si>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</si>
  <si>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</si>
  <si>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</si>
  <si>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</si>
  <si>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</si>
  <si>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</si>
  <si>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</si>
  <si>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</si>
  <si>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</si>
  <si>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</si>
  <si>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</si>
  <si>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</si>
  <si>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</si>
  <si>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</si>
  <si>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</si>
  <si>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</si>
  <si>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</si>
  <si>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</si>
  <si>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</si>
  <si>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</si>
  <si>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</si>
  <si>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</si>
  <si>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</si>
  <si>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</si>
  <si>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</si>
  <si>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</si>
  <si>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</si>
  <si>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</si>
  <si>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</si>
  <si>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</si>
  <si>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</si>
  <si>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</si>
  <si>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</si>
  <si>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</si>
  <si>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</si>
  <si>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</si>
  <si>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</si>
  <si>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</si>
  <si>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</si>
  <si>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</si>
  <si>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</si>
  <si>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</si>
  <si>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</si>
  <si>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</si>
  <si>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</si>
  <si>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</si>
  <si>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</si>
  <si>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</si>
  <si>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</si>
  <si>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</si>
  <si>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</si>
  <si>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</si>
  <si>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</si>
  <si>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</si>
  <si>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</si>
  <si>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</si>
  <si>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</si>
  <si>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</si>
  <si>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</si>
  <si>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</si>
  <si>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</si>
  <si>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</si>
  <si>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</si>
  <si>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</si>
  <si>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</si>
  <si>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</si>
  <si>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</si>
  <si>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</si>
  <si>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</si>
  <si>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</si>
  <si>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</si>
  <si>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</si>
  <si>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</si>
  <si>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</si>
  <si>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</si>
  <si>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</si>
  <si>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</si>
  <si>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</si>
  <si>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</si>
  <si>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</si>
  <si>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</si>
  <si>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</si>
  <si>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</si>
  <si>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</si>
  <si>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</si>
  <si>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</si>
  <si>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</si>
  <si>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</si>
  <si>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</si>
  <si>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</si>
  <si>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</si>
  <si>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</si>
  <si>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</si>
  <si>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</si>
  <si>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</si>
  <si>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</si>
  <si>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</si>
  <si>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</si>
  <si>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</si>
  <si>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</si>
  <si>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</si>
  <si>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</si>
  <si>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</si>
  <si>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</si>
  <si>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</si>
  <si>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</si>
  <si>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</si>
  <si>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</si>
  <si>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</si>
  <si>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</si>
  <si>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</si>
  <si>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</si>
  <si>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</si>
  <si>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</si>
  <si>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</si>
  <si>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</si>
  <si>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</si>
  <si>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</si>
  <si>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</si>
  <si>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</si>
  <si>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</si>
  <si>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</si>
  <si>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</si>
  <si>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</si>
  <si>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</si>
  <si>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</si>
  <si>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</si>
  <si>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</si>
  <si>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</si>
  <si>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</si>
  <si>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</si>
  <si>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</si>
  <si>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</si>
  <si>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</si>
  <si>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</si>
  <si>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</si>
  <si>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</si>
  <si>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</si>
  <si>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</si>
  <si>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</si>
  <si>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</si>
  <si>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</si>
  <si>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</si>
  <si>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</si>
  <si>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</si>
  <si>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</si>
  <si>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</si>
  <si>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</si>
  <si>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</si>
  <si>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</si>
  <si>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</si>
  <si>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</si>
  <si>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</si>
  <si>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</si>
  <si>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</si>
  <si>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</si>
  <si>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</si>
  <si>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</si>
  <si>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</si>
  <si>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</si>
  <si>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</si>
  <si>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</si>
  <si>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</si>
  <si>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</si>
  <si>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</si>
  <si>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</si>
  <si>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</si>
  <si>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</si>
  <si>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</si>
  <si>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</si>
  <si>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</si>
  <si>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</si>
  <si>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</si>
  <si>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</si>
  <si>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</si>
  <si>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</si>
  <si>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</si>
  <si>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</si>
  <si>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</si>
  <si>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</si>
  <si>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</si>
  <si>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</si>
  <si>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</si>
  <si>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</si>
  <si>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</si>
  <si>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</si>
  <si>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</si>
  <si>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</si>
  <si>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</si>
  <si>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</si>
  <si>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</si>
  <si>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</si>
  <si>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</si>
  <si>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</si>
  <si>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</si>
  <si>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</si>
  <si>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</si>
  <si>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</si>
  <si>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</si>
  <si>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</si>
  <si>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</si>
  <si>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</si>
  <si>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</si>
  <si>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</si>
  <si>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</si>
  <si>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</si>
  <si>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</si>
  <si>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</si>
  <si>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</si>
  <si>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</si>
  <si>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</si>
  <si>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</si>
  <si>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</si>
  <si>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</si>
  <si>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</si>
  <si>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</si>
  <si>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</si>
  <si>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</si>
  <si>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</si>
  <si>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</si>
  <si>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</si>
  <si>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</si>
  <si>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</si>
  <si>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</si>
  <si>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</si>
  <si>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</si>
  <si>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</si>
  <si>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</si>
  <si>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</si>
  <si>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</si>
  <si>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</si>
  <si>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</si>
  <si>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</si>
  <si>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</si>
  <si>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</si>
  <si>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</si>
  <si>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</si>
  <si>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</si>
  <si>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</si>
  <si>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</si>
  <si>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</si>
  <si>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</si>
  <si>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</si>
  <si>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</si>
  <si>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</si>
  <si>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</si>
  <si>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</si>
  <si>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</si>
  <si>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</si>
  <si>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</si>
  <si>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</si>
  <si>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</si>
  <si>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</si>
  <si>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</si>
  <si>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</si>
  <si>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</si>
  <si>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</si>
  <si>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</si>
  <si>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</si>
  <si>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</si>
  <si>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</si>
  <si>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</si>
  <si>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</si>
  <si>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</si>
  <si>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</si>
  <si>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</si>
  <si>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</si>
  <si>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</si>
  <si>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</si>
  <si>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</si>
  <si>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</si>
  <si>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</si>
  <si>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</si>
  <si>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</si>
  <si>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</si>
  <si>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</si>
  <si>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</si>
  <si>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</si>
  <si>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</si>
  <si>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</si>
  <si>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</si>
  <si>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</si>
  <si>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</si>
  <si>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</si>
  <si>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</si>
  <si>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</si>
  <si>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</si>
  <si>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</si>
  <si>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</si>
  <si>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</si>
  <si>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</si>
  <si>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</si>
  <si>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</si>
  <si>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</si>
  <si>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</si>
  <si>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</si>
  <si>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</si>
  <si>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</si>
  <si>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</si>
  <si>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</si>
  <si>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</si>
  <si>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</si>
  <si>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</si>
  <si>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</si>
  <si>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</si>
  <si>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</si>
  <si>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</si>
  <si>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</si>
  <si>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</si>
  <si>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</si>
  <si>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</si>
  <si>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</si>
  <si>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</si>
  <si>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</si>
  <si>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</si>
  <si>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</si>
  <si>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</si>
  <si>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</si>
  <si>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</si>
  <si>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</si>
  <si>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</si>
  <si>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</si>
  <si>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</si>
  <si>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</si>
  <si>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</si>
  <si>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</si>
  <si>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</si>
  <si>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</si>
  <si>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</si>
  <si>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</si>
  <si>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</si>
  <si>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</si>
  <si>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</si>
  <si>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</si>
  <si>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</si>
  <si>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</si>
  <si>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</si>
  <si>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</si>
  <si>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</si>
  <si>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</si>
  <si>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</si>
  <si>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</si>
  <si>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</si>
  <si>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</si>
  <si>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</si>
  <si>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</si>
  <si>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</si>
  <si>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</si>
  <si>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</si>
  <si>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</si>
  <si>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</si>
  <si>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</si>
  <si>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</si>
  <si>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</si>
  <si>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</si>
  <si>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</si>
  <si>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</si>
  <si>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</si>
  <si>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</si>
  <si>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</si>
  <si>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</si>
  <si>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</si>
  <si>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</si>
  <si>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</si>
  <si>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</si>
  <si>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</si>
  <si>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</si>
  <si>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</si>
  <si>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</si>
  <si>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</si>
  <si>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</si>
  <si>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</si>
  <si>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</si>
  <si>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</si>
  <si>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</si>
  <si>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</si>
  <si>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</si>
  <si>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</si>
  <si>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</si>
  <si>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</si>
  <si>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</si>
  <si>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</si>
  <si>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</si>
  <si>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</si>
  <si>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</si>
  <si>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</si>
  <si>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</si>
  <si>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</si>
  <si>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</si>
  <si>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</si>
  <si>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</si>
  <si>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</si>
  <si>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</si>
  <si>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</si>
  <si>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</si>
  <si>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</si>
  <si>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</si>
  <si>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</si>
  <si>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</si>
  <si>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</si>
  <si>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</si>
  <si>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</si>
  <si>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</si>
  <si>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</si>
  <si>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</si>
  <si>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</si>
  <si>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</si>
  <si>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</si>
  <si>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</si>
  <si>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</si>
  <si>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</si>
  <si>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</si>
  <si>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</si>
  <si>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</si>
  <si>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</si>
  <si>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</si>
  <si>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</si>
  <si>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</si>
  <si>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</si>
  <si>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</si>
  <si>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</si>
  <si>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</si>
  <si>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</si>
  <si>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</si>
  <si>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</si>
  <si>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</si>
  <si>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</si>
  <si>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</si>
  <si>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</si>
  <si>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</si>
  <si>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</si>
  <si>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</si>
  <si>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</si>
  <si>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</si>
  <si>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</si>
  <si>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</si>
  <si>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</si>
  <si>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</si>
  <si>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</si>
  <si>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</si>
  <si>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</si>
  <si>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</si>
  <si>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</si>
  <si>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</si>
  <si>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</si>
  <si>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</si>
  <si>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</si>
  <si>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</si>
  <si>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</si>
  <si>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</si>
  <si>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</si>
  <si>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</si>
  <si>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</si>
  <si>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</si>
  <si>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</si>
  <si>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</si>
  <si>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</si>
  <si>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</si>
  <si>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</si>
  <si>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</si>
  <si>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</si>
  <si>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</si>
  <si>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</si>
  <si>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</si>
  <si>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</si>
  <si>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</si>
  <si>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</si>
  <si>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</si>
  <si>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</si>
  <si>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</si>
  <si>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</si>
  <si>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</si>
  <si>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</si>
  <si>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</si>
  <si>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</si>
  <si>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</si>
  <si>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</si>
  <si>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</si>
  <si>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</si>
  <si>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</si>
  <si>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</si>
  <si>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</si>
  <si>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</si>
  <si>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</si>
  <si>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</si>
  <si>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</si>
  <si>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</si>
  <si>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</si>
  <si>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</si>
  <si>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</si>
  <si>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</si>
  <si>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</si>
  <si>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</si>
  <si>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</si>
  <si>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</si>
  <si>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</si>
  <si>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</si>
  <si>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</si>
  <si>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</si>
  <si>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</si>
  <si>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</si>
  <si>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</si>
  <si>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</si>
  <si>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</si>
  <si>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</si>
  <si>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</si>
  <si>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</si>
  <si>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</si>
  <si>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</si>
  <si>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</si>
  <si>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</si>
  <si>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</si>
  <si>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</si>
  <si>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</si>
  <si>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</si>
  <si>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</si>
  <si>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</si>
  <si>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</si>
  <si>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</si>
  <si>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</si>
  <si>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</si>
  <si>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</si>
  <si>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</si>
  <si>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</si>
  <si>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</si>
  <si>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</si>
  <si>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</si>
  <si>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</si>
  <si>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</si>
  <si>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</si>
  <si>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</si>
  <si>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</si>
  <si>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</si>
  <si>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</si>
  <si>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</si>
  <si>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</si>
  <si>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</si>
  <si>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</si>
  <si>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</si>
  <si>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</si>
  <si>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</si>
  <si>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</si>
  <si>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</si>
  <si>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</si>
  <si>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</si>
  <si>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</si>
  <si>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</si>
  <si>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</si>
  <si>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</si>
  <si>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</si>
  <si>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</si>
  <si>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</si>
  <si>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</si>
  <si>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</si>
  <si>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</si>
  <si>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</si>
  <si>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</si>
  <si>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</si>
  <si>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</si>
  <si>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</si>
  <si>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</si>
  <si>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</si>
  <si>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</si>
  <si>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</si>
  <si>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</si>
  <si>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</si>
  <si>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</si>
  <si>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</si>
  <si>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</si>
  <si>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</si>
  <si>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</si>
  <si>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</si>
  <si>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</si>
  <si>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</si>
  <si>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</si>
  <si>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</si>
  <si>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</si>
  <si>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</si>
  <si>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</si>
  <si>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</si>
  <si>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</si>
  <si>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</si>
  <si>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</si>
  <si>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</si>
  <si>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</si>
  <si>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</si>
  <si>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</si>
  <si>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</si>
  <si>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</si>
  <si>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</si>
  <si>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</si>
  <si>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</si>
  <si>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</si>
  <si>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</si>
  <si>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</si>
  <si>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</si>
  <si>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</si>
  <si>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</si>
  <si>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</si>
  <si>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</si>
  <si>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</si>
  <si>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</si>
  <si>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</si>
  <si>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</si>
  <si>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</si>
  <si>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</si>
  <si>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</si>
  <si>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</si>
  <si>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</si>
  <si>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</si>
  <si>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</si>
  <si>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</si>
  <si>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</si>
  <si>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</si>
  <si>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</si>
  <si>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</si>
  <si>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</si>
  <si>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</si>
  <si>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</si>
  <si>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</si>
  <si>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</si>
  <si>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</si>
  <si>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</si>
  <si>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</si>
  <si>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</si>
  <si>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</si>
  <si>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</si>
  <si>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</si>
  <si>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</si>
  <si>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</si>
  <si>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</si>
  <si>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</si>
  <si>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</si>
  <si>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</si>
  <si>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</si>
  <si>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</si>
  <si>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</si>
  <si>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</si>
  <si>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</si>
  <si>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</si>
  <si>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</si>
  <si>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</si>
  <si>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</si>
  <si>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</si>
  <si>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</si>
  <si>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</si>
  <si>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</si>
  <si>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</si>
  <si>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</si>
  <si>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</si>
  <si>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</si>
  <si>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</si>
  <si>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</si>
  <si>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</si>
  <si>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</si>
  <si>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</si>
  <si>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</si>
  <si>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</si>
  <si>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</si>
  <si>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</si>
  <si>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</si>
  <si>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</si>
  <si>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</si>
  <si>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</si>
  <si>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</si>
  <si>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</si>
  <si>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</si>
  <si>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</si>
  <si>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</si>
  <si>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</si>
  <si>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</si>
  <si>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</si>
  <si>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</si>
  <si>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</si>
  <si>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</si>
  <si>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</si>
  <si>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</si>
  <si>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</si>
  <si>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</si>
  <si>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</si>
  <si>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</si>
  <si>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</si>
  <si>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</si>
  <si>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</si>
  <si>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</si>
  <si>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</si>
  <si>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</si>
  <si>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</si>
  <si>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</si>
  <si>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</si>
  <si>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</si>
  <si>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</si>
  <si>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</si>
  <si>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</si>
  <si>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</si>
  <si>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</si>
  <si>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</si>
  <si>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</si>
  <si>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</si>
  <si>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</si>
  <si>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</si>
  <si>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</si>
  <si>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</si>
  <si>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</si>
  <si>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</si>
  <si>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</si>
  <si>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</si>
  <si>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</si>
  <si>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</si>
  <si>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</si>
  <si>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</si>
  <si>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</si>
  <si>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</si>
  <si>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</si>
  <si>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</si>
  <si>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</si>
  <si>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</si>
  <si>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</si>
  <si>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</si>
  <si>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</si>
  <si>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</si>
  <si>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</si>
  <si>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</si>
  <si>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</si>
  <si>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</si>
  <si>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</si>
  <si>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</si>
  <si>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</si>
  <si>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</si>
  <si>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</si>
  <si>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</si>
  <si>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</si>
  <si>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</si>
  <si>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</si>
  <si>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</si>
  <si>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</si>
  <si>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</si>
  <si>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</si>
  <si>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</si>
  <si>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</si>
  <si>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</si>
  <si>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</si>
  <si>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</si>
  <si>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</si>
  <si>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</si>
  <si>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</si>
  <si>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</si>
  <si>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</si>
  <si>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</si>
  <si>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</si>
  <si>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</si>
  <si>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</si>
  <si>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</si>
  <si>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</si>
  <si>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</si>
  <si>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</si>
  <si>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</si>
  <si>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</si>
  <si>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</si>
  <si>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</si>
  <si>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</si>
  <si>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</si>
  <si>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</si>
  <si>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</si>
  <si>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</si>
  <si>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</si>
  <si>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</si>
  <si>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</si>
  <si>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</si>
  <si>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</si>
  <si>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</si>
  <si>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</si>
  <si>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</si>
  <si>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</si>
  <si>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</si>
  <si>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</si>
  <si>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</si>
  <si>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</si>
  <si>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</si>
  <si>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</si>
  <si>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</si>
  <si>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</si>
  <si>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</si>
  <si>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</si>
  <si>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</si>
  <si>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</si>
  <si>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</si>
  <si>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</si>
  <si>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</si>
  <si>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</si>
  <si>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</si>
  <si>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</si>
  <si>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</si>
  <si>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</si>
  <si>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</si>
  <si>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</si>
  <si>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</si>
  <si>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</si>
  <si>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</si>
  <si>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</si>
  <si>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</si>
  <si>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</si>
  <si>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</si>
  <si>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</si>
  <si>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</si>
  <si>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</si>
  <si>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</si>
  <si>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</si>
  <si>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</si>
  <si>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</si>
  <si>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</si>
  <si>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</si>
  <si>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</si>
  <si>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</si>
  <si>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</si>
  <si>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</si>
  <si>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</si>
  <si>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</si>
  <si>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</si>
  <si>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</si>
  <si>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</si>
  <si>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</si>
  <si>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</si>
  <si>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</si>
  <si>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</si>
  <si>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</si>
  <si>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</si>
  <si>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</si>
  <si>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</si>
  <si>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</si>
  <si>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</si>
  <si>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</si>
  <si>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</si>
  <si>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</si>
  <si>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</si>
  <si>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</si>
  <si>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</si>
  <si>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</si>
  <si>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</si>
  <si>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</si>
  <si>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</si>
  <si>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</si>
  <si>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</si>
  <si>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</si>
  <si>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</si>
  <si>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</si>
  <si>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</si>
  <si>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</si>
  <si>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</si>
  <si>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</si>
  <si>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</si>
  <si>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</si>
  <si>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</si>
  <si>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</si>
  <si>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</si>
  <si>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</si>
  <si>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</si>
  <si>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</si>
  <si>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</si>
  <si>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</si>
  <si>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</si>
  <si>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</si>
  <si>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</si>
  <si>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</si>
  <si>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</si>
  <si>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</si>
  <si>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</si>
  <si>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</si>
  <si>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</si>
  <si>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</si>
  <si>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</si>
  <si>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</si>
  <si>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</si>
  <si>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</si>
  <si>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</si>
  <si>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</si>
  <si>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</si>
  <si>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</si>
  <si>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</si>
  <si>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</si>
  <si>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</si>
  <si>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</si>
  <si>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</si>
  <si>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</si>
  <si>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</si>
  <si>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</si>
  <si>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</si>
  <si>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</si>
  <si>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</si>
  <si>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</si>
  <si>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</si>
  <si>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</si>
  <si>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</si>
  <si>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</si>
  <si>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</si>
  <si>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</si>
  <si>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</si>
  <si>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</si>
  <si>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</si>
  <si>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</si>
  <si>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</si>
  <si>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</si>
  <si>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</si>
  <si>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</si>
  <si>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</si>
  <si>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</si>
  <si>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</si>
  <si>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</si>
  <si>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</si>
  <si>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</si>
  <si>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</si>
  <si>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</si>
  <si>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</si>
  <si>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</si>
  <si>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</si>
  <si>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</si>
  <si>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</si>
  <si>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</si>
  <si>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</si>
  <si>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</si>
  <si>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</si>
  <si>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</si>
  <si>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</si>
  <si>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</si>
  <si>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</si>
  <si>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</si>
  <si>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</si>
  <si>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</si>
  <si>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</si>
  <si>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</si>
  <si>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</si>
  <si>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</si>
  <si>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</si>
  <si>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</si>
  <si>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</si>
  <si>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</si>
  <si>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</si>
  <si>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</si>
  <si>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</si>
  <si>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</si>
  <si>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</si>
  <si>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</si>
  <si>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</si>
  <si>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</si>
  <si>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</si>
  <si>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</si>
  <si>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</si>
  <si>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</si>
  <si>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</si>
  <si>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</si>
  <si>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</si>
  <si>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</si>
  <si>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</si>
  <si>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</si>
  <si>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</si>
  <si>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</si>
  <si>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</si>
  <si>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</si>
  <si>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</si>
  <si>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</si>
  <si>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</si>
  <si>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</si>
  <si>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</si>
  <si>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</si>
  <si>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</si>
  <si>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</si>
  <si>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</si>
  <si>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</si>
  <si>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</si>
  <si>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</si>
  <si>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</si>
  <si>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</si>
  <si>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</si>
  <si>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</si>
  <si>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</si>
  <si>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</si>
  <si>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</si>
  <si>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</si>
  <si>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</si>
  <si>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</si>
  <si>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</si>
  <si>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</si>
  <si>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</si>
  <si>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</si>
  <si>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</si>
  <si>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</si>
  <si>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</si>
  <si>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</si>
  <si>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</si>
  <si>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</si>
  <si>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</si>
  <si>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</si>
  <si>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</si>
  <si>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</si>
  <si>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</si>
  <si>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</si>
  <si>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</si>
  <si>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</si>
  <si>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</si>
  <si>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</si>
  <si>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</si>
  <si>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</si>
  <si>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</si>
  <si>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</si>
  <si>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</si>
  <si>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</si>
  <si>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</si>
  <si>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</si>
  <si>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</si>
  <si>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</si>
  <si>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</si>
  <si>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</si>
  <si>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</si>
  <si>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</si>
  <si>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</si>
  <si>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</si>
  <si>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</si>
  <si>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</si>
  <si>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</si>
  <si>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</si>
  <si>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</si>
  <si>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</si>
  <si>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</si>
  <si>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</si>
  <si>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</si>
  <si>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</si>
  <si>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</si>
  <si>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</si>
  <si>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</si>
  <si>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</si>
  <si>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</si>
  <si>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</si>
  <si>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</si>
  <si>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</si>
  <si>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</si>
  <si>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</si>
  <si>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</si>
  <si>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</si>
  <si>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</si>
  <si>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</si>
  <si>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</si>
  <si>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</si>
  <si>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</si>
  <si>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</si>
  <si>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</si>
  <si>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</si>
  <si>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</si>
  <si>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</si>
  <si>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</si>
  <si>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</si>
  <si>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</si>
  <si>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</si>
  <si>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</si>
  <si>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</si>
  <si>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</si>
  <si>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</si>
  <si>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</si>
  <si>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</si>
  <si>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</si>
  <si>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</si>
  <si>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</si>
  <si>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</si>
  <si>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</si>
  <si>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</si>
  <si>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</si>
  <si>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</si>
  <si>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</si>
  <si>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</si>
  <si>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</si>
  <si>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</si>
  <si>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</si>
  <si>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</si>
  <si>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</si>
  <si>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</si>
  <si>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</si>
  <si>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</si>
  <si>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</si>
  <si>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</si>
  <si>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</si>
  <si>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</si>
  <si>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</si>
  <si>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</si>
  <si>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</si>
  <si>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</si>
  <si>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</si>
  <si>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</si>
  <si>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</si>
  <si>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</si>
  <si>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</si>
  <si>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</si>
  <si>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</si>
  <si>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</si>
  <si>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</si>
  <si>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</si>
  <si>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</si>
  <si>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</si>
  <si>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</si>
  <si>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</si>
  <si>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</si>
  <si>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</si>
  <si>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</si>
  <si>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</si>
  <si>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</si>
  <si>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</si>
  <si>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</si>
  <si>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</si>
  <si>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</si>
  <si>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</si>
  <si>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</si>
  <si>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</si>
  <si>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</si>
  <si>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</si>
  <si>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</si>
  <si>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</si>
  <si>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</si>
  <si>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</si>
  <si>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</si>
  <si>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</si>
  <si>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</si>
  <si>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</si>
  <si>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</si>
  <si>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</si>
  <si>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</si>
  <si>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</si>
  <si>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</si>
  <si>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</si>
  <si>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</si>
  <si>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</si>
  <si>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</si>
  <si>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</si>
  <si>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</si>
  <si>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</si>
  <si>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</si>
  <si>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</si>
  <si>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</si>
  <si>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</si>
  <si>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</si>
  <si>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</si>
  <si>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</si>
  <si>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</si>
  <si>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</si>
  <si>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</si>
  <si>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</si>
  <si>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</si>
  <si>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</si>
  <si>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</si>
  <si>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</si>
  <si>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</si>
  <si>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</si>
  <si>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</si>
  <si>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</si>
  <si>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</si>
  <si>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</si>
  <si>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</si>
  <si>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</si>
  <si>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</si>
  <si>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</si>
  <si>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</si>
  <si>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</si>
  <si>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</si>
  <si>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</si>
  <si>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</si>
  <si>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</si>
  <si>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</si>
  <si>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</si>
  <si>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</si>
  <si>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</si>
  <si>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</si>
  <si>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</si>
  <si>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</si>
  <si>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</si>
  <si>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</si>
  <si>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</si>
  <si>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</si>
  <si>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</si>
  <si>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</si>
  <si>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</si>
  <si>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</si>
  <si>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</si>
  <si>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</si>
  <si>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</si>
  <si>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</si>
  <si>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</si>
  <si>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</si>
  <si>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</si>
  <si>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</si>
  <si>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</si>
  <si>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</si>
  <si>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</si>
  <si>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</si>
  <si>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</si>
  <si>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</si>
  <si>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</si>
  <si>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</si>
  <si>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</si>
  <si>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</si>
  <si>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</si>
  <si>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</si>
  <si>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</si>
  <si>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</si>
  <si>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</si>
  <si>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</si>
  <si>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</si>
  <si>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</si>
  <si>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</si>
  <si>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</si>
  <si>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</si>
  <si>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</si>
  <si>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</si>
  <si>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</si>
  <si>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</si>
  <si>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</si>
  <si>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</si>
  <si>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</si>
  <si>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</si>
  <si>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</si>
  <si>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</si>
  <si>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</si>
  <si>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</si>
  <si>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</si>
  <si>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</si>
  <si>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</si>
  <si>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</si>
  <si>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</si>
  <si>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</si>
  <si>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</si>
  <si>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</si>
  <si>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</si>
  <si>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</si>
  <si>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</si>
  <si>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</si>
  <si>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</si>
  <si>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</si>
  <si>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</si>
  <si>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</si>
  <si>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</si>
  <si>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</si>
  <si>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</si>
  <si>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</si>
  <si>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</si>
  <si>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</si>
  <si>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</si>
  <si>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</si>
  <si>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</si>
  <si>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</si>
  <si>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</si>
  <si>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</si>
  <si>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</si>
  <si>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</si>
  <si>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</si>
  <si>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</si>
  <si>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</si>
  <si>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</si>
  <si>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</si>
  <si>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</si>
  <si>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</si>
  <si>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</si>
  <si>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</si>
  <si>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</si>
  <si>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</si>
  <si>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</si>
  <si>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</si>
  <si>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</si>
  <si>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</si>
  <si>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</si>
  <si>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</si>
  <si>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</si>
  <si>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</si>
  <si>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</si>
  <si>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</si>
  <si>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</si>
  <si>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</si>
  <si>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</si>
  <si>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</si>
  <si>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</si>
  <si>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</si>
  <si>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</si>
  <si>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</si>
  <si>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</si>
  <si>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</si>
  <si>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</si>
  <si>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</si>
  <si>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</si>
  <si>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</si>
  <si>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</si>
  <si>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</si>
  <si>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</si>
  <si>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</si>
  <si>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</si>
  <si>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</si>
  <si>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</si>
  <si>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</si>
  <si>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</si>
  <si>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</si>
  <si>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</si>
  <si>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</si>
  <si>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</si>
  <si>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</si>
  <si>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</si>
  <si>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</si>
  <si>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</si>
  <si>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</si>
  <si>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</si>
  <si>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</si>
  <si>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</si>
  <si>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</si>
  <si>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</si>
  <si>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</si>
  <si>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</si>
  <si>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</si>
  <si>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</si>
  <si>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</si>
  <si>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</si>
  <si>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</si>
  <si>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</si>
  <si>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</si>
  <si>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</si>
  <si>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</si>
  <si>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</si>
  <si>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</si>
  <si>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</si>
  <si>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</si>
  <si>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</si>
  <si>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</si>
  <si>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</si>
  <si>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</si>
  <si>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</si>
  <si>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</si>
  <si>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</si>
  <si>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</si>
  <si>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</si>
  <si>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</si>
  <si>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</si>
  <si>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</si>
  <si>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</si>
  <si>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</si>
  <si>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</si>
  <si>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</si>
  <si>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</si>
  <si>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</si>
  <si>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</si>
  <si>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</si>
  <si>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</si>
  <si>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</si>
  <si>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</si>
  <si>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</si>
  <si>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</si>
  <si>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</si>
  <si>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</si>
  <si>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</si>
  <si>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</si>
  <si>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</si>
  <si>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</si>
  <si>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</si>
  <si>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</si>
  <si>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</si>
  <si>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</si>
  <si>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</si>
  <si>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</si>
  <si>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</si>
  <si>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</si>
  <si>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</si>
  <si>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</si>
  <si>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</si>
  <si>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</si>
  <si>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</si>
  <si>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</si>
  <si>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</si>
  <si>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</si>
  <si>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</si>
  <si>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</si>
  <si>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</si>
  <si>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</si>
  <si>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</si>
  <si>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</si>
  <si>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</si>
  <si>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</si>
  <si>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</si>
  <si>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</si>
  <si>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</si>
  <si>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</si>
  <si>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</si>
  <si>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</si>
  <si>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</si>
  <si>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</si>
  <si>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</si>
  <si>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</si>
  <si>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</si>
  <si>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</si>
  <si>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</si>
  <si>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</si>
  <si>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</si>
  <si>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</si>
  <si>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</si>
  <si>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</si>
  <si>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</si>
  <si>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</si>
  <si>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</si>
  <si>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</si>
  <si>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</si>
  <si>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</si>
  <si>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</si>
  <si>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</si>
  <si>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</si>
  <si>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</si>
  <si>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</si>
  <si>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</si>
  <si>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</si>
  <si>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</si>
  <si>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</si>
  <si>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</si>
  <si>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</si>
  <si>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</si>
  <si>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</si>
  <si>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</si>
  <si>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</si>
  <si>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</si>
  <si>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</si>
  <si>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</si>
  <si>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</si>
  <si>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</si>
  <si>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</si>
  <si>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</si>
  <si>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</si>
  <si>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</si>
  <si>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</si>
  <si>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</si>
  <si>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</si>
  <si>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</si>
  <si>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</si>
  <si>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</si>
  <si>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</si>
  <si>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</si>
  <si>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</si>
  <si>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</si>
  <si>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</si>
  <si>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</si>
  <si>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</si>
  <si>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</si>
  <si>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</si>
  <si>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</si>
  <si>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</si>
  <si>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</si>
  <si>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</si>
  <si>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</si>
  <si>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</si>
  <si>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</si>
  <si>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</si>
  <si>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</si>
  <si>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</si>
  <si>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</si>
  <si>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</si>
  <si>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</si>
  <si>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</si>
  <si>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</si>
  <si>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</si>
  <si>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</si>
  <si>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</si>
  <si>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</si>
  <si>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</si>
  <si>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</si>
  <si>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</si>
  <si>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</si>
  <si>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</si>
  <si>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</si>
  <si>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</si>
  <si>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</si>
  <si>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</si>
  <si>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</si>
  <si>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</si>
  <si>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</si>
  <si>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</si>
  <si>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</si>
  <si>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</si>
  <si>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</si>
  <si>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</si>
  <si>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</si>
  <si>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</si>
  <si>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</si>
  <si>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</si>
  <si>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</si>
  <si>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</si>
  <si>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</si>
  <si>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</si>
  <si>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</si>
  <si>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</si>
  <si>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</si>
  <si>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</si>
  <si>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</si>
  <si>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</si>
  <si>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</si>
  <si>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</si>
  <si>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</si>
  <si>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</si>
  <si>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</si>
  <si>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</si>
  <si>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</si>
  <si>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</si>
  <si>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</si>
  <si>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</si>
  <si>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</si>
  <si>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</si>
  <si>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</si>
  <si>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</si>
  <si>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</si>
  <si>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</si>
  <si>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</si>
  <si>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</si>
  <si>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</si>
  <si>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</si>
  <si>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</si>
  <si>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</si>
  <si>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</si>
  <si>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</si>
  <si>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</si>
  <si>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</si>
  <si>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</si>
  <si>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</si>
  <si>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</si>
  <si>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</si>
  <si>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</si>
  <si>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</si>
  <si>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</si>
  <si>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</si>
  <si>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</si>
  <si>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</si>
  <si>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</si>
  <si>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</si>
  <si>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</si>
  <si>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</si>
  <si>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</si>
  <si>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</si>
  <si>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</si>
  <si>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</si>
  <si>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</si>
  <si>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</si>
  <si>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</si>
  <si>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</si>
  <si>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</si>
  <si>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</si>
  <si>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</si>
  <si>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</si>
  <si>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</si>
  <si>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</si>
  <si>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</si>
  <si>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</si>
  <si>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</si>
  <si>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</si>
  <si>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</si>
  <si>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</si>
  <si>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</si>
  <si>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</si>
  <si>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</si>
  <si>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</si>
  <si>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</si>
  <si>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</si>
  <si>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</si>
  <si>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</si>
  <si>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</si>
  <si>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</si>
  <si>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</si>
  <si>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</si>
  <si>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</si>
  <si>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</si>
  <si>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</si>
  <si>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</si>
  <si>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</si>
  <si>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</si>
  <si>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</si>
  <si>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</si>
  <si>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</si>
  <si>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</si>
  <si>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</si>
  <si>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</si>
  <si>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</si>
  <si>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</si>
  <si>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</si>
  <si>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</si>
  <si>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</si>
  <si>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</si>
  <si>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</si>
  <si>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</si>
  <si>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</si>
  <si>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</si>
  <si>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</si>
  <si>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</si>
  <si>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</si>
  <si>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</si>
  <si>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</si>
  <si>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</si>
  <si>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</si>
  <si>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</si>
  <si>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</si>
  <si>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</si>
  <si>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</si>
  <si>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</si>
  <si>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</si>
  <si>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</si>
  <si>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</si>
  <si>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</si>
  <si>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</si>
  <si>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</si>
  <si>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</si>
  <si>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</si>
  <si>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</si>
  <si>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</si>
  <si>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</si>
  <si>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</si>
  <si>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</si>
  <si>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</si>
  <si>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</si>
  <si>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</si>
  <si>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</si>
  <si>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</si>
  <si>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</si>
  <si>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</si>
  <si>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</si>
  <si>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</si>
  <si>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</si>
  <si>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</si>
  <si>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</si>
  <si>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</si>
  <si>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</si>
  <si>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</si>
  <si>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</si>
  <si>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</si>
  <si>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</si>
  <si>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</si>
  <si>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</si>
  <si>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</si>
  <si>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</si>
  <si>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</si>
  <si>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</si>
  <si>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</si>
  <si>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</si>
  <si>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</si>
  <si>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</si>
  <si>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</si>
  <si>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</si>
  <si>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</si>
  <si>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</si>
  <si>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</si>
  <si>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</si>
  <si>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</si>
  <si>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</si>
  <si>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</si>
  <si>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</si>
  <si>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</si>
  <si>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</si>
  <si>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</si>
  <si>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</si>
  <si>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</si>
  <si>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</si>
  <si>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</si>
  <si>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</si>
  <si>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</si>
  <si>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</si>
  <si>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</si>
  <si>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</si>
  <si>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</si>
  <si>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</si>
  <si>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</si>
  <si>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</si>
  <si>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</si>
  <si>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</si>
  <si>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</si>
  <si>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</si>
  <si>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</si>
  <si>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</si>
  <si>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</si>
  <si>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</si>
  <si>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</si>
  <si>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</si>
  <si>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</si>
  <si>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</si>
  <si>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</si>
  <si>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</si>
  <si>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</si>
  <si>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</si>
  <si>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</si>
  <si>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</si>
  <si>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</si>
  <si>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</si>
  <si>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</si>
  <si>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</si>
  <si>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</si>
  <si>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</si>
  <si>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</si>
  <si>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</si>
  <si>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</si>
  <si>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</si>
  <si>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</si>
  <si>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</si>
  <si>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</si>
  <si>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</si>
  <si>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</si>
  <si>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</si>
  <si>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</si>
  <si>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</si>
  <si>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</si>
  <si>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</si>
  <si>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</si>
  <si>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</si>
  <si>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</si>
  <si>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</si>
  <si>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</si>
  <si>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</si>
  <si>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</si>
  <si>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</si>
  <si>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</si>
  <si>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</si>
  <si>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</si>
  <si>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</si>
  <si>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</si>
  <si>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</si>
  <si>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</si>
  <si>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</si>
  <si>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</si>
  <si>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</si>
  <si>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</si>
  <si>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</si>
  <si>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</si>
  <si>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</si>
  <si>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</si>
  <si>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</si>
  <si>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</si>
  <si>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</si>
  <si>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</si>
  <si>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</si>
  <si>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</si>
  <si>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</si>
  <si>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</si>
  <si>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</si>
  <si>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</si>
  <si>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</si>
  <si>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</si>
  <si>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</si>
  <si>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</si>
  <si>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</si>
  <si>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</si>
  <si>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</si>
  <si>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</si>
  <si>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</si>
  <si>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</si>
  <si>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</si>
  <si>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</si>
  <si>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</si>
  <si>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</si>
  <si>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</si>
  <si>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</si>
  <si>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</si>
  <si>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</si>
  <si>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</si>
  <si>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</si>
  <si>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</si>
  <si>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</si>
  <si>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</si>
  <si>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</si>
  <si>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</si>
  <si>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</si>
  <si>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</si>
  <si>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</si>
  <si>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</si>
  <si>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</si>
  <si>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</si>
  <si>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</si>
  <si>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</si>
  <si>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</si>
  <si>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</si>
  <si>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</si>
  <si>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</si>
  <si>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</si>
  <si>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</si>
  <si>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</si>
  <si>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</si>
  <si>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</si>
  <si>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</si>
  <si>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</si>
  <si>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</si>
  <si>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</si>
  <si>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</si>
  <si>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</si>
  <si>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</si>
  <si>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</si>
  <si>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</si>
  <si>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</si>
  <si>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</si>
  <si>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</si>
  <si>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</si>
  <si>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</si>
  <si>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</si>
  <si>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</si>
  <si>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</si>
  <si>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</si>
  <si>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</si>
  <si>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</si>
  <si>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</si>
  <si>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</si>
  <si>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</si>
  <si>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</si>
  <si>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</si>
  <si>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</si>
  <si>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</si>
  <si>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</si>
  <si>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</si>
  <si>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</si>
  <si>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</si>
  <si>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</si>
  <si>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</si>
  <si>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</si>
  <si>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</si>
  <si>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</si>
  <si>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</si>
  <si>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</si>
  <si>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</si>
  <si>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</si>
  <si>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</si>
  <si>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</si>
  <si>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</si>
  <si>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</si>
  <si>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</si>
  <si>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</si>
  <si>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</si>
  <si>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</si>
  <si>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</si>
  <si>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</si>
  <si>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</si>
  <si>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</si>
  <si>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</si>
  <si>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</si>
  <si>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</si>
  <si>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</si>
  <si>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</si>
  <si>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</si>
  <si>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</si>
  <si>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</si>
  <si>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</si>
  <si>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</si>
  <si>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</si>
  <si>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</si>
  <si>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</si>
  <si>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</si>
  <si>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</si>
  <si>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</si>
  <si>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</si>
  <si>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</si>
  <si>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</si>
  <si>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</si>
  <si>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</si>
  <si>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</si>
  <si>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</si>
  <si>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</si>
  <si>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</si>
  <si>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</si>
  <si>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</si>
  <si>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</si>
  <si>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</si>
  <si>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</si>
  <si>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</si>
  <si>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</si>
  <si>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</si>
  <si>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</si>
  <si>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</si>
  <si>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</si>
  <si>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</si>
  <si>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</si>
  <si>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</si>
  <si>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</si>
  <si>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</si>
  <si>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</si>
  <si>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</si>
  <si>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</si>
  <si>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</si>
  <si>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</si>
  <si>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</si>
  <si>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</si>
  <si>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</si>
  <si>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</si>
  <si>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</si>
  <si>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</si>
  <si>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</si>
  <si>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</si>
  <si>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</si>
  <si>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</si>
  <si>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</si>
  <si>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</si>
  <si>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</si>
  <si>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</si>
  <si>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</si>
  <si>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</si>
  <si>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</si>
  <si>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</si>
  <si>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</si>
  <si>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</si>
  <si>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</si>
  <si>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</si>
  <si>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</si>
  <si>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</si>
  <si>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</si>
  <si>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</si>
  <si>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</si>
  <si>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</si>
  <si>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</si>
  <si>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</si>
  <si>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</si>
  <si>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</si>
  <si>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</si>
  <si>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</si>
  <si>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</si>
  <si>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</si>
  <si>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</si>
  <si>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</si>
  <si>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</si>
  <si>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</si>
  <si>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</si>
  <si>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</si>
  <si>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</si>
  <si>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</si>
  <si>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</si>
  <si>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</si>
  <si>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</si>
  <si>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</si>
  <si>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</si>
  <si>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</si>
  <si>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</si>
  <si>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</si>
  <si>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</si>
  <si>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</si>
  <si>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</si>
  <si>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</si>
  <si>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</si>
  <si>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</si>
  <si>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</si>
  <si>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</si>
  <si>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</si>
  <si>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</si>
  <si>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</si>
  <si>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</si>
  <si>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</si>
  <si>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</si>
  <si>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</si>
  <si>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</si>
  <si>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</si>
  <si>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</si>
  <si>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</si>
  <si>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</si>
  <si>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</si>
  <si>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</si>
  <si>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</si>
  <si>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</si>
  <si>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</si>
  <si>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</si>
  <si>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</si>
  <si>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</si>
  <si>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</si>
  <si>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</si>
  <si>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</si>
  <si>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</si>
  <si>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</si>
  <si>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</si>
  <si>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</si>
  <si>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</si>
  <si>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</si>
  <si>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</si>
  <si>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</si>
  <si>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</si>
  <si>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</si>
  <si>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</si>
  <si>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</si>
  <si>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</si>
  <si>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</si>
  <si>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</si>
  <si>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</si>
  <si>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</si>
  <si>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</si>
  <si>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</si>
  <si>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</si>
  <si>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</si>
  <si>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</si>
  <si>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</si>
  <si>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</si>
  <si>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</si>
  <si>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</si>
  <si>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</si>
  <si>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</si>
  <si>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</si>
  <si>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</si>
  <si>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</si>
  <si>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</si>
  <si>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</si>
  <si>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</si>
  <si>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</si>
  <si>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</si>
  <si>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</si>
  <si>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</si>
  <si>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</si>
  <si>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</si>
  <si>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</si>
  <si>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</si>
  <si>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</si>
  <si>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</si>
  <si>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</si>
  <si>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</si>
  <si>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</si>
  <si>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</si>
  <si>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</si>
  <si>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</si>
  <si>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</si>
  <si>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</si>
  <si>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</si>
  <si>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</si>
  <si>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</si>
  <si>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</si>
  <si>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</si>
  <si>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</si>
  <si>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</si>
  <si>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</si>
  <si>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</si>
  <si>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</si>
  <si>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</si>
  <si>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</si>
  <si>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</si>
  <si>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</si>
  <si>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</si>
  <si>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</si>
  <si>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</si>
  <si>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</si>
  <si>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</si>
  <si>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</si>
  <si>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</si>
  <si>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</si>
  <si>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</si>
  <si>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</si>
  <si>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</si>
  <si>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</si>
  <si>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</si>
  <si>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</si>
  <si>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</si>
  <si>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</si>
  <si>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</si>
  <si>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</si>
  <si>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</si>
  <si>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</si>
  <si>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</si>
  <si>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</si>
  <si>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</si>
  <si>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</si>
  <si>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</si>
  <si>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</si>
  <si>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</si>
  <si>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</si>
  <si>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</si>
  <si>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</si>
  <si>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</si>
  <si>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</si>
  <si>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</si>
  <si>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</si>
  <si>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</si>
  <si>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</si>
  <si>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</si>
  <si>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</si>
  <si>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</si>
  <si>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</si>
  <si>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</si>
  <si>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</si>
  <si>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</si>
  <si>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</si>
  <si>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</si>
  <si>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</si>
  <si>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</si>
  <si>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</si>
  <si>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</si>
  <si>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</si>
  <si>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</si>
  <si>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</si>
  <si>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</si>
  <si>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</si>
  <si>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</si>
  <si>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</si>
  <si>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</si>
  <si>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</si>
  <si>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</si>
  <si>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</si>
  <si>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</si>
  <si>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</si>
  <si>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</si>
  <si>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</si>
  <si>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</si>
  <si>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</si>
  <si>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</si>
  <si>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</si>
  <si>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</si>
  <si>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</si>
  <si>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</si>
  <si>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</si>
  <si>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</si>
  <si>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</si>
  <si>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</si>
  <si>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</si>
  <si>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</si>
  <si>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</si>
  <si>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</si>
  <si>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</si>
  <si>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</si>
  <si>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</si>
  <si>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</si>
  <si>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</si>
  <si>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</si>
  <si>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</si>
  <si>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</si>
  <si>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</si>
  <si>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</si>
  <si>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</si>
  <si>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</si>
  <si>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</si>
  <si>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</si>
  <si>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</si>
  <si>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</si>
  <si>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</si>
  <si>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</si>
  <si>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</si>
  <si>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</si>
  <si>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</si>
  <si>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</si>
  <si>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</si>
  <si>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</si>
  <si>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</si>
  <si>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</si>
  <si>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</si>
  <si>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</si>
  <si>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</si>
  <si>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</si>
  <si>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</si>
  <si>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</si>
  <si>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</si>
  <si>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</si>
  <si>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</si>
  <si>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</si>
  <si>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</si>
  <si>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</si>
  <si>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</si>
  <si>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</si>
  <si>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</si>
  <si>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</si>
  <si>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</si>
  <si>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</si>
  <si>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</si>
  <si>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</si>
  <si>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</si>
  <si>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</si>
  <si>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</si>
  <si>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</si>
  <si>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</si>
  <si>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</si>
  <si>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</si>
  <si>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</si>
  <si>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</si>
  <si>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</si>
  <si>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</si>
  <si>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</si>
  <si>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</si>
  <si>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</si>
  <si>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</si>
  <si>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</si>
  <si>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</si>
  <si>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</si>
  <si>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</si>
  <si>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</si>
  <si>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</si>
  <si>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</si>
  <si>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</si>
  <si>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</si>
  <si>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</si>
  <si>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</si>
  <si>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</si>
  <si>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</si>
  <si>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</si>
  <si>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</si>
  <si>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</si>
  <si>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</si>
  <si>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</si>
  <si>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</si>
  <si>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</si>
  <si>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</si>
  <si>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</si>
  <si>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</si>
  <si>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</si>
  <si>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</si>
  <si>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</si>
  <si>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</si>
  <si>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</si>
  <si>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</si>
  <si>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</si>
  <si>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</si>
  <si>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</si>
  <si>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</si>
  <si>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</si>
  <si>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</si>
  <si>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</si>
  <si>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</si>
  <si>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</si>
  <si>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</si>
  <si>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</si>
  <si>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</si>
  <si>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</si>
  <si>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</si>
  <si>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</si>
  <si>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</si>
  <si>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</si>
  <si>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</si>
  <si>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</si>
  <si>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</si>
  <si>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</si>
  <si>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</si>
  <si>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</si>
  <si>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</si>
  <si>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</si>
  <si>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</si>
  <si>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</si>
  <si>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</si>
  <si>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</si>
  <si>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</si>
  <si>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</si>
  <si>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</si>
  <si>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</si>
  <si>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</si>
  <si>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</si>
  <si>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</si>
  <si>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</si>
  <si>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</si>
  <si>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</si>
  <si>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</si>
  <si>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</si>
  <si>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</si>
  <si>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</si>
  <si>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</si>
  <si>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</si>
  <si>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</si>
  <si>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</si>
  <si>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</si>
  <si>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</si>
  <si>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</si>
  <si>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</si>
  <si>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</si>
  <si>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</si>
  <si>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</si>
  <si>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</si>
  <si>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</si>
  <si>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</si>
  <si>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</si>
  <si>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</si>
  <si>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</si>
  <si>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</si>
  <si>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</si>
  <si>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</si>
  <si>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</si>
  <si>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</si>
  <si>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</si>
  <si>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</si>
  <si>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</si>
  <si>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</si>
  <si>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</si>
  <si>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</si>
  <si>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</si>
  <si>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</si>
  <si>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</si>
  <si>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</si>
  <si>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</si>
  <si>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</si>
  <si>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</si>
  <si>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</si>
  <si>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</si>
  <si>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</si>
  <si>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</si>
  <si>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</si>
  <si>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</si>
  <si>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</si>
  <si>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</si>
  <si>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</si>
  <si>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</si>
  <si>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</si>
  <si>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</si>
  <si>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</si>
  <si>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</si>
  <si>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</si>
  <si>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</si>
  <si>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</si>
  <si>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</si>
  <si>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</si>
  <si>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</si>
  <si>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</si>
  <si>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</si>
  <si>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</si>
  <si>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</si>
  <si>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</si>
  <si>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</si>
  <si>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</si>
  <si>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</si>
  <si>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</si>
  <si>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</si>
  <si>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</si>
  <si>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</si>
  <si>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</si>
  <si>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</si>
  <si>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</si>
  <si>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</si>
  <si>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</si>
  <si>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</si>
  <si>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</si>
  <si>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</si>
  <si>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</si>
  <si>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</si>
  <si>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</si>
  <si>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</si>
  <si>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</si>
  <si>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</si>
  <si>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</si>
  <si>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</si>
  <si>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</si>
  <si>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</si>
  <si>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</si>
  <si>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</si>
  <si>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</si>
  <si>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</si>
  <si>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</si>
  <si>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</si>
  <si>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</si>
  <si>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</si>
  <si>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</si>
  <si>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</si>
  <si>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</si>
  <si>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</si>
  <si>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</si>
  <si>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</si>
  <si>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</si>
  <si>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</si>
  <si>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</si>
  <si>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</si>
  <si>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</si>
  <si>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</si>
  <si>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</si>
  <si>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</si>
  <si>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</si>
  <si>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</si>
  <si>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</si>
  <si>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</si>
  <si>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</si>
  <si>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</si>
  <si>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</si>
  <si>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</si>
  <si>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</si>
  <si>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</si>
  <si>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</si>
  <si>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</si>
  <si>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</si>
  <si>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</si>
  <si>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</si>
  <si>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</si>
  <si>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</si>
  <si>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</si>
  <si>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</si>
  <si>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</si>
  <si>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</si>
  <si>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</si>
  <si>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</si>
  <si>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</si>
  <si>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</si>
  <si>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</si>
  <si>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</si>
  <si>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</si>
  <si>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</si>
  <si>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</si>
  <si>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</si>
  <si>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</si>
  <si>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</si>
  <si>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</si>
  <si>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</si>
  <si>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</si>
  <si>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</si>
  <si>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</si>
  <si>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</si>
  <si>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</si>
  <si>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</si>
  <si>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</si>
  <si>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</si>
  <si>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</si>
  <si>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</si>
  <si>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</si>
  <si>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</si>
  <si>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</si>
  <si>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</si>
  <si>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</si>
  <si>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</si>
  <si>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</si>
  <si>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</si>
  <si>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</si>
  <si>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</si>
  <si>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</si>
  <si>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</si>
  <si>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</si>
  <si>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</si>
  <si>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</si>
  <si>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</si>
  <si>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</si>
  <si>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</si>
  <si>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</si>
  <si>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</si>
  <si>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</si>
  <si>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</si>
  <si>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</si>
  <si>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</si>
  <si>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</si>
  <si>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</si>
  <si>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</si>
  <si>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</si>
  <si>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</si>
  <si>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</si>
  <si>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</si>
  <si>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</si>
  <si>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</si>
  <si>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</si>
  <si>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</si>
  <si>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</si>
  <si>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</si>
  <si>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</si>
  <si>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</si>
  <si>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</si>
  <si>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</si>
  <si>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</si>
  <si>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</si>
  <si>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</si>
  <si>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</si>
  <si>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</si>
  <si>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</si>
  <si>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</si>
  <si>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</si>
  <si>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</si>
  <si>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</si>
  <si>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</si>
  <si>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</si>
  <si>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</si>
  <si>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</si>
  <si>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</si>
  <si>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</si>
  <si>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</si>
  <si>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</si>
  <si>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</si>
  <si>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</si>
  <si>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</si>
  <si>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</si>
  <si>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</si>
  <si>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</si>
  <si>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</si>
  <si>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</si>
  <si>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</si>
  <si>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</si>
  <si>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</si>
  <si>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</si>
  <si>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</si>
  <si>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</si>
  <si>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</si>
  <si>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</si>
  <si>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</si>
  <si>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</si>
  <si>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</si>
  <si>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</si>
  <si>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</si>
  <si>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</si>
  <si>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</si>
  <si>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</si>
  <si>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</si>
  <si>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</si>
  <si>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</si>
  <si>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</si>
  <si>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</si>
  <si>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</si>
  <si>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</si>
  <si>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</si>
  <si>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</si>
  <si>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</si>
  <si>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</si>
  <si>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</si>
  <si>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</si>
  <si>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</si>
  <si>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</si>
  <si>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</si>
  <si>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</si>
  <si>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</si>
  <si>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</si>
  <si>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</si>
  <si>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</si>
  <si>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</si>
  <si>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</si>
  <si>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</si>
  <si>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</si>
  <si>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</si>
  <si>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</si>
  <si>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</si>
  <si>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</si>
  <si>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</si>
  <si>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</si>
  <si>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</si>
  <si>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</si>
  <si>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</si>
  <si>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</si>
  <si>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</si>
  <si>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</si>
  <si>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</si>
  <si>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</si>
  <si>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</si>
  <si>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</si>
  <si>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</si>
  <si>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</si>
  <si>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</si>
  <si>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</si>
  <si>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</si>
  <si>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</si>
  <si>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</si>
  <si>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</si>
  <si>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</si>
  <si>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</si>
  <si>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</si>
  <si>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</si>
  <si>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</si>
  <si>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</si>
  <si>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</si>
  <si>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</si>
  <si>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</si>
  <si>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</si>
  <si>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</si>
  <si>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</si>
  <si>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</si>
  <si>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</si>
  <si>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</si>
  <si>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</si>
  <si>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</si>
  <si>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</si>
  <si>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</si>
  <si>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</si>
  <si>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</si>
  <si>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</si>
  <si>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</si>
  <si>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</si>
  <si>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</si>
  <si>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</si>
  <si>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</si>
  <si>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</si>
  <si>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</si>
  <si>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</si>
  <si>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</si>
  <si>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</si>
  <si>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</si>
  <si>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</si>
  <si>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</si>
  <si>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</si>
  <si>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</si>
  <si>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</si>
  <si>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</si>
  <si>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</si>
  <si>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</si>
  <si>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</si>
  <si>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</si>
  <si>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</si>
  <si>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</si>
  <si>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</si>
  <si>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</si>
  <si>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</si>
  <si>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</si>
  <si>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</si>
  <si>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</si>
  <si>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</si>
  <si>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</si>
  <si>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</si>
  <si>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</si>
  <si>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</si>
  <si>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</si>
  <si>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</si>
  <si>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</si>
  <si>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</si>
  <si>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</si>
  <si>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</si>
  <si>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</si>
  <si>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</si>
  <si>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</si>
  <si>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</si>
  <si>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</si>
  <si>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</si>
  <si>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</si>
  <si>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</si>
  <si>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</si>
  <si>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</si>
  <si>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</si>
  <si>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</si>
  <si>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</si>
  <si>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</si>
  <si>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</si>
  <si>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</si>
  <si>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</si>
  <si>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</si>
  <si>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</si>
  <si>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</si>
  <si>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</si>
  <si>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</si>
  <si>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</si>
  <si>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</si>
  <si>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</si>
  <si>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</si>
  <si>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</si>
  <si>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</si>
  <si>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</si>
  <si>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</si>
  <si>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</si>
  <si>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</si>
  <si>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</si>
  <si>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</si>
  <si>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</si>
  <si>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</si>
  <si>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</si>
  <si>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</si>
  <si>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</si>
  <si>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</si>
  <si>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</si>
  <si>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</si>
  <si>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</si>
  <si>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</si>
  <si>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</si>
  <si>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</si>
  <si>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</si>
  <si>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</si>
  <si>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</si>
  <si>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</si>
  <si>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</si>
  <si>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</si>
  <si>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</si>
  <si>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</si>
  <si>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</si>
  <si>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</si>
  <si>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</si>
  <si>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</si>
  <si>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</si>
  <si>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</si>
  <si>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</si>
  <si>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</si>
  <si>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</si>
  <si>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</si>
  <si>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</si>
  <si>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</si>
  <si>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</si>
  <si>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</si>
  <si>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</si>
  <si>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</si>
  <si>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</si>
  <si>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</si>
  <si>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</si>
  <si>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</si>
  <si>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</si>
  <si>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</si>
  <si>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</si>
  <si>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</si>
  <si>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</si>
  <si>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</si>
  <si>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</si>
  <si>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</si>
  <si>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</si>
  <si>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</si>
  <si>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</si>
  <si>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</si>
  <si>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</si>
  <si>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</si>
  <si>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</si>
  <si>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</si>
  <si>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</si>
  <si>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</si>
  <si>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</si>
  <si>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</si>
  <si>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</si>
  <si>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</si>
  <si>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</si>
  <si>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</si>
  <si>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</si>
  <si>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</si>
  <si>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</si>
  <si>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</si>
  <si>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</si>
  <si>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</si>
  <si>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</si>
  <si>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</si>
  <si>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</si>
  <si>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</si>
  <si>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</si>
  <si>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</si>
  <si>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</si>
  <si>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</si>
  <si>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</si>
  <si>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</si>
  <si>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</si>
  <si>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</si>
  <si>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</si>
  <si>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</si>
  <si>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</si>
  <si>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</si>
  <si>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</si>
  <si>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</si>
  <si>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</si>
  <si>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</si>
  <si>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</si>
  <si>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</si>
  <si>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</si>
  <si>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</si>
  <si>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</si>
  <si>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</si>
  <si>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</si>
  <si>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</si>
  <si>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</si>
  <si>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</si>
  <si>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</si>
  <si>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</si>
  <si>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</si>
  <si>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</si>
  <si>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</si>
  <si>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</si>
  <si>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</si>
  <si>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</si>
  <si>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</si>
  <si>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</si>
  <si>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</si>
  <si>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</si>
  <si>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</si>
  <si>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</si>
  <si>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</si>
  <si>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</si>
  <si>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</si>
  <si>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</si>
  <si>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</si>
  <si>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</si>
  <si>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</si>
  <si>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</si>
  <si>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</si>
  <si>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</si>
  <si>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</si>
  <si>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</si>
  <si>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</si>
  <si>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</si>
  <si>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</si>
  <si>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</si>
  <si>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</si>
  <si>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</si>
  <si>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</si>
  <si>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</si>
  <si>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</si>
  <si>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</si>
  <si>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</si>
  <si>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</si>
  <si>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</si>
  <si>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</si>
  <si>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</si>
  <si>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</si>
  <si>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</si>
  <si>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</si>
  <si>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</si>
  <si>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</si>
  <si>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</si>
  <si>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</si>
  <si>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</si>
  <si>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</si>
  <si>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</si>
  <si>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</si>
  <si>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</si>
  <si>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</si>
  <si>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</si>
  <si>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</si>
  <si>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</si>
  <si>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</si>
  <si>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</si>
  <si>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</si>
  <si>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</si>
  <si>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</si>
  <si>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</si>
  <si>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</si>
  <si>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</si>
  <si>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</si>
  <si>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</si>
  <si>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</si>
  <si>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</si>
  <si>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</si>
  <si>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</si>
  <si>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</si>
  <si>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</si>
  <si>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</si>
  <si>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</si>
  <si>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</si>
  <si>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</si>
  <si>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</si>
  <si>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</si>
  <si>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</si>
  <si>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</si>
  <si>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</si>
  <si>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</si>
  <si>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</si>
  <si>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</si>
  <si>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</si>
  <si>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</si>
  <si>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</si>
  <si>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</si>
  <si>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</si>
  <si>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</si>
  <si>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</si>
  <si>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</si>
  <si>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</si>
  <si>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</si>
  <si>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</si>
  <si>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</si>
  <si>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</si>
  <si>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</si>
  <si>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</si>
  <si>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</si>
  <si>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</si>
  <si>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</si>
  <si>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</si>
  <si>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</si>
  <si>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</si>
  <si>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</si>
  <si>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</si>
  <si>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</si>
  <si>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</si>
  <si>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</si>
  <si>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</si>
  <si>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</si>
  <si>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</si>
  <si>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</si>
  <si>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</si>
  <si>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</si>
  <si>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</si>
  <si>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</si>
  <si>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</si>
  <si>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</si>
  <si>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</si>
  <si>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</si>
  <si>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</si>
  <si>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</si>
  <si>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</si>
  <si>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</si>
  <si>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</si>
  <si>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</si>
  <si>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</si>
  <si>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</si>
  <si>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</si>
  <si>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</si>
  <si>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</si>
  <si>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</si>
  <si>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</si>
  <si>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</si>
  <si>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</si>
  <si>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</si>
  <si>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</si>
  <si>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</si>
  <si>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</si>
  <si>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</si>
  <si>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</si>
  <si>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</si>
  <si>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</si>
  <si>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</si>
  <si>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</si>
  <si>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</si>
  <si>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</si>
  <si>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</si>
  <si>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</si>
  <si>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</si>
  <si>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</si>
  <si>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</si>
  <si>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</si>
  <si>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</si>
  <si>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</si>
  <si>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</si>
  <si>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</si>
  <si>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</si>
  <si>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</si>
  <si>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</si>
  <si>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</si>
  <si>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</si>
  <si>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</si>
  <si>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</si>
  <si>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</si>
  <si>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</si>
  <si>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</si>
  <si>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</si>
  <si>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</si>
  <si>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</si>
  <si>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</si>
  <si>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</si>
  <si>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</si>
  <si>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</si>
  <si>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</si>
  <si>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</si>
  <si>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</si>
  <si>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</si>
  <si>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</si>
  <si>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</si>
  <si>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</si>
  <si>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</si>
  <si>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</si>
  <si>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</si>
  <si>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</si>
  <si>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</si>
  <si>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</si>
  <si>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</si>
  <si>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</si>
  <si>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</si>
  <si>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</si>
  <si>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</si>
  <si>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</si>
  <si>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</si>
  <si>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</si>
  <si>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</si>
  <si>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</si>
  <si>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</si>
  <si>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</si>
  <si>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</si>
  <si>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</si>
  <si>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</si>
  <si>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</si>
  <si>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</si>
  <si>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</si>
  <si>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</si>
  <si>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</si>
  <si>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</si>
  <si>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</si>
  <si>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</si>
  <si>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</si>
  <si>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</si>
  <si>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</si>
  <si>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</si>
  <si>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</si>
  <si>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</si>
  <si>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</si>
  <si>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</si>
  <si>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</si>
  <si>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</si>
  <si>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</si>
  <si>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</si>
  <si>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</si>
  <si>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</si>
  <si>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</si>
  <si>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</si>
  <si>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</si>
  <si>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</si>
  <si>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</si>
  <si>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</si>
  <si>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</si>
  <si>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</si>
  <si>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</si>
  <si>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</si>
  <si>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</si>
  <si>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</si>
  <si>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</si>
  <si>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</si>
  <si>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</si>
  <si>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</si>
  <si>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</si>
  <si>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</si>
  <si>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</si>
  <si>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</si>
  <si>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</si>
  <si>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</si>
  <si>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</si>
  <si>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</si>
  <si>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</si>
  <si>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</si>
  <si>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</si>
  <si>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</si>
  <si>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</si>
  <si>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</si>
  <si>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</si>
  <si>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</si>
  <si>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</si>
  <si>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</si>
  <si>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</si>
  <si>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</si>
  <si>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</si>
  <si>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</si>
  <si>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</si>
  <si>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</si>
  <si>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</si>
  <si>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</si>
  <si>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</si>
  <si>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</si>
  <si>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</si>
  <si>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</si>
  <si>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</si>
  <si>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</si>
  <si>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</si>
  <si>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</si>
  <si>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</si>
  <si>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</si>
  <si>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</si>
  <si>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</si>
  <si>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</si>
  <si>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</si>
  <si>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</si>
  <si>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</si>
  <si>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</si>
  <si>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</si>
  <si>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</si>
  <si>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</si>
  <si>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</si>
  <si>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</si>
  <si>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</si>
  <si>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</si>
  <si>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</si>
  <si>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</si>
  <si>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</si>
  <si>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</si>
  <si>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</si>
  <si>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</si>
  <si>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</si>
  <si>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</si>
  <si>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</si>
  <si>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</si>
  <si>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</si>
  <si>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</si>
  <si>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</si>
  <si>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</si>
  <si>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</si>
  <si>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</si>
  <si>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</si>
  <si>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</si>
  <si>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</si>
  <si>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</si>
  <si>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</si>
  <si>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</si>
  <si>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</si>
  <si>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</si>
  <si>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</si>
  <si>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</si>
  <si>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</si>
  <si>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</si>
  <si>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</si>
  <si>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</si>
  <si>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</si>
  <si>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</si>
  <si>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</si>
  <si>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</si>
  <si>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</si>
  <si>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</si>
  <si>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</si>
  <si>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</si>
  <si>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</si>
  <si>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</si>
  <si>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</si>
  <si>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</si>
  <si>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</si>
  <si>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</si>
  <si>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</si>
  <si>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</si>
  <si>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</si>
  <si>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</si>
  <si>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</si>
  <si>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</si>
  <si>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</si>
  <si>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</si>
  <si>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</si>
  <si>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</si>
  <si>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</si>
  <si>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</si>
  <si>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</si>
  <si>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</si>
  <si>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</si>
  <si>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</si>
  <si>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</si>
  <si>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</si>
  <si>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</si>
  <si>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</si>
  <si>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</si>
  <si>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</si>
  <si>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</si>
  <si>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</si>
  <si>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</si>
  <si>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</si>
  <si>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</si>
  <si>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</si>
  <si>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</si>
  <si>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</si>
  <si>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</si>
  <si>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</si>
  <si>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</si>
  <si>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</si>
  <si>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</si>
  <si>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</si>
  <si>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</si>
  <si>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</si>
  <si>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</si>
  <si>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</si>
  <si>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</si>
  <si>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</si>
  <si>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</si>
  <si>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</si>
  <si>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</si>
  <si>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</si>
  <si>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</si>
  <si>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</si>
  <si>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</si>
  <si>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</si>
  <si>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</si>
  <si>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</si>
  <si>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</si>
  <si>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</si>
  <si>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</si>
  <si>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</si>
  <si>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</si>
  <si>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</si>
  <si>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</si>
  <si>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</si>
  <si>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</si>
  <si>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</si>
  <si>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</si>
  <si>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</si>
  <si>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</si>
  <si>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</si>
  <si>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</si>
  <si>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</si>
  <si>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</si>
  <si>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</si>
  <si>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</si>
  <si>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</si>
  <si>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</si>
  <si>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</si>
  <si>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</si>
  <si>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</si>
  <si>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</si>
  <si>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</si>
  <si>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</si>
  <si>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</si>
  <si>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</si>
  <si>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</si>
  <si>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</si>
  <si>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</si>
  <si>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</si>
  <si>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</si>
  <si>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</si>
  <si>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</si>
  <si>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</si>
  <si>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</si>
  <si>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</si>
  <si>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</si>
  <si>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</si>
  <si>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</si>
  <si>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</si>
  <si>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</si>
  <si>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</si>
  <si>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</si>
  <si>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</si>
  <si>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</si>
  <si>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</si>
  <si>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</si>
  <si>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</si>
  <si>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</si>
  <si>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</si>
  <si>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</si>
  <si>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</si>
  <si>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</si>
  <si>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</si>
  <si>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</si>
  <si>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</si>
  <si>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</si>
  <si>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</si>
  <si>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</si>
  <si>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</si>
  <si>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</si>
  <si>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</si>
  <si>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</si>
  <si>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</si>
  <si>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</si>
  <si>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</si>
  <si>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</si>
  <si>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</si>
  <si>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</si>
  <si>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</si>
  <si>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</si>
  <si>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</si>
  <si>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</si>
  <si>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</si>
  <si>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</si>
  <si>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</si>
  <si>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</si>
  <si>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</si>
  <si>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</si>
  <si>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</si>
  <si>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</si>
  <si>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</si>
  <si>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</si>
  <si>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</si>
  <si>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</si>
  <si>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</si>
  <si>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</si>
  <si>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</si>
  <si>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</si>
  <si>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</si>
  <si>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</si>
  <si>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</si>
  <si>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</si>
  <si>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</si>
  <si>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</si>
  <si>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</si>
  <si>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</si>
  <si>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</si>
  <si>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</si>
  <si>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</si>
  <si>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</si>
  <si>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</si>
  <si>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</si>
  <si>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</si>
  <si>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</si>
  <si>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</si>
  <si>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</si>
  <si>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</si>
  <si>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</si>
  <si>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</si>
  <si>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</si>
  <si>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</si>
  <si>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</si>
  <si>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</si>
  <si>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</si>
  <si>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</si>
  <si>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</si>
  <si>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</si>
  <si>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</si>
  <si>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</si>
  <si>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</si>
  <si>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</si>
  <si>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</si>
  <si>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</si>
  <si>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</si>
  <si>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</si>
  <si>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</si>
  <si>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</si>
  <si>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</si>
  <si>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</si>
  <si>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</si>
  <si>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</si>
  <si>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</si>
  <si>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</si>
  <si>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</si>
  <si>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</si>
  <si>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</si>
  <si>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</si>
  <si>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</si>
  <si>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</si>
  <si>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</si>
  <si>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</si>
  <si>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</si>
  <si>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</si>
  <si>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</si>
  <si>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</si>
  <si>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</si>
  <si>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</si>
  <si>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</si>
  <si>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</si>
  <si>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</si>
  <si>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</si>
  <si>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</si>
  <si>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</si>
  <si>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</si>
  <si>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</si>
  <si>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</si>
  <si>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</si>
  <si>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</si>
  <si>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</si>
  <si>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</si>
  <si>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</si>
  <si>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</si>
  <si>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</si>
  <si>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</si>
  <si>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</si>
  <si>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</si>
  <si>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</si>
  <si>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</si>
  <si>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</si>
  <si>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</si>
  <si>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</si>
  <si>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</si>
  <si>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</si>
  <si>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</si>
  <si>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</si>
  <si>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</si>
  <si>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</si>
  <si>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</si>
  <si>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</si>
  <si>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</si>
  <si>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</si>
  <si>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</si>
  <si>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</si>
  <si>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</si>
  <si>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</si>
  <si>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</si>
  <si>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</si>
  <si>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</si>
  <si>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</si>
  <si>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</si>
  <si>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</si>
  <si>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</si>
  <si>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</si>
  <si>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</si>
  <si>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</si>
  <si>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</si>
  <si>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</si>
  <si>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</si>
  <si>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</si>
  <si>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</si>
  <si>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</si>
  <si>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</si>
  <si>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</si>
  <si>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</si>
  <si>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</si>
  <si>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</si>
  <si>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</si>
  <si>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</si>
  <si>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</si>
  <si>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</si>
  <si>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</si>
  <si>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</si>
  <si>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</si>
  <si>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</si>
  <si>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</si>
  <si>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</si>
  <si>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</si>
  <si>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</si>
  <si>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</si>
  <si>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</si>
  <si>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</si>
  <si>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</si>
  <si>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</si>
  <si>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</si>
  <si>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</si>
  <si>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</si>
  <si>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</si>
  <si>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</si>
  <si>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</si>
  <si>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</si>
  <si>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</si>
  <si>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</si>
  <si>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</si>
  <si>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</si>
  <si>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</si>
  <si>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</si>
  <si>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</si>
  <si>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</si>
  <si>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</si>
  <si>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</si>
  <si>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</si>
  <si>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</si>
  <si>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</si>
  <si>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</si>
  <si>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</si>
  <si>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</si>
  <si>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</si>
  <si>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</si>
  <si>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</si>
  <si>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</si>
  <si>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</si>
  <si>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</si>
  <si>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</si>
  <si>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</si>
  <si>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</si>
  <si>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</si>
  <si>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</si>
  <si>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</si>
  <si>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</si>
  <si>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</si>
  <si>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</si>
  <si>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</si>
  <si>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</si>
  <si>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</si>
  <si>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</si>
  <si>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</si>
  <si>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</si>
  <si>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</si>
  <si>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</si>
  <si>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</si>
  <si>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</si>
  <si>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</si>
  <si>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</si>
  <si>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</si>
  <si>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</si>
  <si>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</si>
  <si>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</si>
  <si>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</si>
  <si>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</si>
  <si>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</si>
  <si>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</si>
  <si>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</si>
  <si>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</si>
  <si>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</si>
  <si>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</si>
  <si>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</si>
  <si>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</si>
  <si>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</si>
  <si>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</si>
  <si>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</si>
  <si>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</si>
  <si>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</si>
  <si>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</si>
  <si>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</si>
  <si>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</si>
  <si>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</si>
  <si>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</si>
  <si>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</si>
  <si>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</si>
  <si>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</si>
  <si>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</si>
  <si>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</si>
  <si>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</si>
  <si>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</si>
  <si>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</si>
  <si>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</si>
  <si>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</si>
  <si>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</si>
  <si>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</si>
  <si>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</si>
  <si>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</si>
  <si>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</si>
  <si>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</si>
  <si>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</si>
  <si>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</si>
  <si>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</si>
  <si>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</si>
  <si>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</si>
  <si>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</si>
  <si>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</si>
  <si>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</si>
  <si>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</si>
  <si>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</si>
  <si>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</si>
  <si>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</si>
  <si>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</si>
  <si>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</si>
  <si>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</si>
  <si>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</si>
  <si>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</si>
  <si>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</si>
  <si>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</si>
  <si>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</si>
  <si>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</si>
  <si>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</si>
  <si>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</si>
  <si>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</si>
  <si>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</si>
  <si>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</si>
  <si>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</si>
  <si>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</si>
  <si>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</si>
  <si>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</si>
  <si>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</si>
  <si>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</si>
  <si>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</si>
  <si>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</si>
  <si>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</si>
  <si>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</si>
  <si>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</si>
  <si>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</si>
  <si>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</si>
  <si>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</si>
  <si>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</si>
  <si>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</si>
  <si>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</si>
  <si>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</si>
  <si>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</si>
  <si>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</si>
  <si>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</si>
  <si>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</si>
  <si>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</si>
  <si>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</si>
  <si>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</si>
  <si>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</si>
  <si>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</si>
  <si>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</si>
  <si>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</si>
  <si>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</si>
  <si>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</si>
  <si>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</si>
  <si>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</si>
  <si>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</si>
  <si>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</si>
  <si>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</si>
  <si>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</si>
  <si>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</si>
  <si>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</si>
  <si>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</si>
  <si>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</si>
  <si>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</si>
  <si>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</si>
  <si>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</si>
  <si>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</si>
  <si>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</si>
  <si>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</si>
  <si>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</si>
  <si>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</si>
  <si>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</si>
  <si>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</si>
  <si>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</si>
  <si>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</si>
  <si>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</si>
  <si>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</si>
  <si>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</si>
  <si>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</si>
  <si>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</si>
  <si>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</si>
  <si>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</si>
  <si>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</si>
  <si>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</si>
  <si>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</si>
  <si>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</si>
  <si>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</si>
  <si>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</si>
  <si>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</si>
  <si>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</si>
  <si>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</si>
  <si>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</si>
  <si>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</si>
  <si>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</si>
  <si>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</si>
  <si>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</si>
  <si>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</si>
  <si>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</si>
  <si>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</si>
  <si>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</si>
  <si>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</si>
  <si>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</si>
  <si>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</si>
  <si>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</si>
  <si>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</si>
  <si>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</si>
  <si>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</si>
  <si>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</si>
  <si>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</si>
  <si>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</si>
  <si>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</si>
  <si>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</si>
  <si>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</si>
  <si>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</si>
  <si>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</si>
  <si>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</si>
  <si>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</si>
  <si>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</si>
  <si>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</si>
  <si>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</si>
  <si>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</si>
  <si>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</si>
  <si>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</si>
  <si>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</si>
  <si>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</si>
  <si>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</si>
  <si>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</si>
  <si>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</si>
  <si>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</si>
  <si>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</si>
  <si>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</si>
  <si>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</si>
  <si>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</si>
  <si>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</si>
  <si>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</si>
  <si>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</si>
  <si>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</si>
  <si>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</si>
  <si>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</si>
  <si>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</si>
  <si>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</si>
  <si>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</si>
  <si>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</si>
  <si>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</si>
  <si>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</si>
  <si>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</si>
  <si>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</si>
  <si>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</si>
  <si>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</si>
  <si>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</si>
  <si>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</si>
  <si>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</si>
  <si>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</si>
  <si>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</si>
  <si>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</si>
  <si>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</si>
  <si>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</si>
  <si>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</si>
  <si>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</si>
  <si>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</si>
  <si>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</si>
  <si>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</si>
  <si>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</si>
  <si>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</si>
  <si>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</si>
  <si>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</si>
  <si>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</si>
  <si>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</si>
  <si>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</si>
  <si>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</si>
  <si>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</si>
  <si>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</si>
  <si>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</si>
  <si>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</si>
  <si>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</si>
  <si>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</si>
  <si>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</si>
  <si>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</si>
  <si>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</si>
  <si>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</si>
  <si>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</si>
  <si>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</si>
  <si>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</si>
  <si>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</si>
  <si>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</si>
  <si>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</si>
  <si>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</si>
  <si>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</si>
  <si>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</si>
  <si>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</si>
  <si>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</si>
  <si>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</si>
  <si>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</si>
  <si>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</si>
  <si>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</si>
  <si>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</si>
  <si>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</si>
  <si>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</si>
  <si>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</si>
  <si>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</si>
  <si>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</si>
  <si>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</si>
  <si>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</si>
  <si>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</si>
  <si>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</si>
  <si>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</si>
  <si>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</si>
  <si>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</si>
  <si>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</si>
  <si>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</si>
  <si>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</si>
  <si>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</si>
  <si>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</si>
  <si>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</si>
  <si>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</si>
  <si>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</si>
  <si>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</si>
  <si>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</si>
  <si>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</si>
  <si>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</si>
  <si>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</si>
  <si>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</si>
  <si>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</si>
  <si>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</si>
  <si>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</si>
  <si>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</si>
  <si>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</si>
  <si>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</si>
  <si>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</si>
  <si>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</si>
  <si>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</si>
  <si>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</si>
  <si>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</si>
  <si>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</si>
  <si>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</si>
  <si>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</si>
  <si>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</si>
  <si>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</si>
  <si>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</si>
  <si>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</si>
  <si>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</si>
  <si>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</si>
  <si>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</si>
  <si>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</si>
  <si>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</si>
  <si>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</si>
  <si>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</si>
  <si>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</si>
  <si>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</si>
  <si>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</si>
  <si>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</si>
  <si>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</si>
  <si>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</si>
  <si>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</si>
  <si>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</si>
  <si>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</si>
  <si>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</si>
  <si>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</si>
  <si>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</si>
  <si>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</si>
  <si>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</si>
  <si>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</si>
  <si>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</si>
  <si>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</si>
  <si>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</si>
  <si>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</si>
  <si>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</si>
  <si>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</si>
  <si>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</si>
  <si>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</si>
  <si>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</si>
  <si>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</si>
  <si>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</si>
  <si>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</si>
  <si>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</si>
  <si>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</si>
  <si>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</si>
  <si>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</si>
  <si>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</si>
  <si>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</si>
  <si>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</si>
  <si>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</si>
  <si>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</si>
  <si>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</si>
  <si>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</si>
  <si>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</si>
  <si>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</si>
  <si>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</si>
  <si>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</si>
  <si>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</si>
  <si>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</si>
  <si>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</si>
  <si>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</si>
  <si>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</si>
  <si>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</si>
  <si>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</si>
  <si>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</si>
  <si>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</si>
  <si>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</si>
  <si>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</si>
  <si>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</si>
  <si>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</si>
  <si>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</si>
  <si>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</si>
  <si>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</si>
  <si>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</si>
  <si>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</si>
  <si>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</si>
  <si>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</si>
  <si>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</si>
  <si>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</si>
  <si>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</si>
  <si>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</si>
  <si>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</si>
  <si>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</si>
  <si>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</si>
  <si>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</si>
  <si>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</si>
  <si>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</si>
  <si>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</si>
  <si>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</si>
  <si>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</si>
  <si>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</si>
  <si>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</si>
  <si>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</si>
  <si>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</si>
  <si>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</si>
  <si>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</si>
  <si>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</si>
  <si>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</si>
  <si>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</si>
  <si>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</si>
  <si>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</si>
  <si>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</si>
  <si>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</si>
  <si>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</si>
  <si>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</si>
  <si>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</si>
  <si>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</si>
  <si>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</si>
  <si>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</si>
  <si>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</si>
  <si>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</si>
  <si>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</si>
  <si>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</si>
  <si>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</si>
  <si>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</si>
  <si>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</si>
  <si>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</si>
  <si>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</si>
  <si>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</si>
  <si>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</si>
  <si>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</si>
  <si>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</si>
  <si>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</si>
  <si>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</si>
  <si>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</si>
  <si>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</si>
  <si>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</si>
  <si>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</si>
  <si>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</si>
  <si>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</si>
  <si>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</si>
  <si>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</si>
  <si>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</si>
  <si>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</si>
  <si>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</si>
  <si>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</si>
  <si>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</si>
  <si>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</si>
  <si>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</si>
  <si>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</si>
  <si>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</si>
  <si>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</si>
  <si>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</si>
  <si>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</si>
  <si>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</si>
  <si>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</si>
  <si>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</si>
  <si>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</si>
  <si>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</si>
  <si>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</si>
  <si>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</si>
  <si>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</si>
  <si>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</si>
  <si>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</si>
  <si>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</si>
  <si>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</si>
  <si>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</si>
  <si>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</si>
  <si>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</si>
  <si>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</si>
  <si>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</si>
  <si>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</si>
  <si>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</si>
  <si>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</si>
  <si>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</si>
  <si>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</si>
  <si>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</si>
  <si>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</si>
  <si>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</si>
  <si>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</si>
  <si>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</si>
  <si>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</si>
  <si>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</si>
  <si>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</si>
  <si>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</si>
  <si>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</si>
  <si>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</si>
  <si>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</si>
  <si>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</si>
  <si>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</si>
  <si>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</si>
  <si>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</si>
  <si>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</si>
  <si>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</si>
  <si>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</si>
  <si>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</si>
  <si>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</si>
  <si>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</si>
  <si>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</si>
  <si>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</si>
  <si>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</si>
  <si>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</si>
  <si>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</si>
  <si>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</si>
  <si>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</si>
  <si>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</si>
  <si>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</si>
  <si>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</si>
  <si>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</si>
  <si>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</si>
  <si>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</si>
  <si>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</si>
  <si>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</si>
  <si>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</si>
  <si>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</si>
  <si>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</si>
  <si>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</si>
  <si>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</si>
  <si>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</si>
  <si>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</si>
  <si>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</si>
  <si>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</si>
  <si>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</si>
  <si>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</si>
  <si>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</si>
  <si>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</si>
  <si>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</si>
  <si>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</si>
  <si>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</si>
  <si>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</si>
  <si>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</si>
  <si>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</si>
  <si>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</si>
  <si>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</si>
  <si>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</si>
  <si>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</si>
  <si>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</si>
  <si>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</si>
  <si>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</si>
  <si>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</si>
  <si>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</si>
  <si>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</si>
  <si>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</si>
  <si>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</si>
  <si>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</si>
  <si>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</si>
  <si>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</si>
  <si>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</si>
  <si>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</si>
  <si>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</si>
  <si>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</si>
  <si>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</si>
  <si>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</si>
  <si>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</si>
  <si>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</si>
  <si>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</si>
  <si>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</si>
  <si>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</si>
  <si>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</si>
  <si>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</si>
  <si>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</si>
  <si>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</si>
  <si>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</si>
  <si>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</si>
  <si>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</si>
  <si>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</si>
  <si>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</si>
  <si>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</si>
  <si>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</si>
  <si>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</si>
  <si>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</si>
  <si>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</si>
  <si>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</si>
  <si>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</si>
  <si>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</si>
  <si>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</si>
  <si>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</si>
  <si>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</si>
  <si>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</si>
  <si>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</si>
  <si>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</si>
  <si>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</si>
  <si>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</si>
  <si>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</si>
  <si>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</si>
  <si>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</si>
  <si>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</si>
  <si>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</si>
  <si>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</si>
  <si>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</si>
  <si>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</si>
  <si>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</si>
  <si>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</si>
  <si>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</si>
  <si>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</si>
  <si>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</si>
  <si>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</si>
  <si>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</si>
  <si>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</si>
  <si>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</si>
  <si>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</si>
  <si>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</si>
  <si>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</si>
  <si>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</si>
  <si>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</si>
  <si>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</si>
  <si>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</si>
  <si>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</si>
  <si>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</si>
  <si>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</si>
  <si>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</si>
  <si>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</si>
  <si>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</si>
  <si>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</si>
  <si>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</si>
  <si>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</si>
  <si>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</si>
  <si>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</si>
  <si>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</si>
  <si>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</si>
  <si>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</si>
  <si>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</si>
  <si>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</si>
  <si>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</si>
  <si>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</si>
  <si>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</si>
  <si>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</si>
  <si>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</si>
  <si>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</si>
  <si>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</si>
  <si>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</si>
  <si>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</si>
  <si>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</si>
  <si>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</si>
  <si>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</si>
  <si>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</si>
  <si>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</si>
  <si>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</si>
  <si>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</si>
  <si>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</si>
  <si>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</si>
  <si>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</si>
  <si>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</si>
  <si>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</si>
  <si>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</si>
  <si>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</si>
  <si>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</si>
  <si>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</si>
  <si>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</si>
  <si>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</si>
  <si>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</si>
  <si>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</si>
  <si>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</si>
  <si>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</si>
  <si>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</si>
  <si>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</si>
  <si>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</si>
  <si>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</si>
  <si>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</si>
  <si>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</si>
  <si>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</si>
  <si>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</si>
  <si>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</si>
  <si>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</si>
  <si>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</si>
  <si>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</si>
  <si>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</si>
  <si>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</si>
  <si>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</si>
  <si>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</si>
  <si>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</si>
  <si>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</si>
  <si>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</si>
  <si>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</si>
  <si>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</si>
  <si>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</si>
  <si>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</si>
  <si>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</si>
  <si>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</si>
  <si>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</si>
  <si>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</si>
  <si>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</si>
  <si>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</si>
  <si>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</si>
  <si>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</si>
  <si>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</si>
  <si>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</si>
  <si>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</si>
  <si>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</si>
  <si>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</si>
  <si>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</si>
  <si>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</si>
  <si>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</si>
  <si>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</si>
  <si>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</si>
  <si>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</si>
  <si>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</si>
  <si>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</si>
  <si>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</si>
  <si>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</si>
  <si>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</si>
  <si>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</si>
  <si>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</si>
  <si>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</si>
  <si>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</si>
  <si>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</si>
  <si>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</si>
  <si>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</si>
  <si>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</si>
  <si>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</si>
  <si>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</si>
  <si>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</si>
  <si>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</si>
  <si>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</si>
  <si>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</si>
  <si>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</si>
  <si>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</si>
  <si>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</si>
  <si>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</si>
  <si>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</si>
  <si>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</si>
  <si>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</si>
  <si>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</si>
  <si>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</si>
  <si>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</si>
  <si>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</si>
  <si>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</si>
  <si>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</si>
  <si>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</si>
  <si>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</si>
  <si>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</si>
  <si>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</si>
  <si>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</si>
  <si>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</si>
  <si>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</si>
  <si>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</si>
  <si>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</si>
  <si>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</si>
  <si>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</si>
  <si>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</si>
  <si>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</si>
  <si>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</si>
  <si>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</si>
  <si>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</si>
  <si>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</si>
  <si>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</si>
  <si>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</si>
  <si>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</si>
  <si>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</si>
  <si>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</si>
  <si>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</si>
  <si>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</si>
  <si>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</si>
  <si>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</si>
  <si>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</si>
  <si>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</si>
  <si>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</si>
  <si>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</si>
  <si>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</si>
  <si>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</si>
  <si>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</si>
  <si>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</si>
  <si>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</si>
  <si>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</si>
  <si>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</si>
  <si>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</si>
  <si>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</si>
  <si>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</si>
  <si>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</si>
  <si>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</si>
  <si>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</si>
  <si>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</si>
  <si>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</si>
  <si>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</si>
  <si>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</si>
  <si>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</si>
  <si>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</si>
  <si>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</si>
  <si>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</si>
  <si>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</si>
  <si>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</si>
  <si>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</si>
  <si>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</si>
  <si>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</si>
  <si>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</si>
  <si>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</si>
  <si>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</si>
  <si>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</si>
  <si>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</si>
  <si>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</si>
  <si>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</si>
  <si>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</si>
  <si>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</si>
  <si>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</si>
  <si>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</si>
  <si>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</si>
  <si>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</si>
  <si>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</si>
  <si>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</si>
  <si>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</si>
  <si>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</si>
  <si>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</si>
  <si>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</si>
  <si>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</si>
  <si>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</si>
  <si>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</si>
  <si>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</si>
  <si>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</si>
  <si>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</si>
  <si>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</si>
  <si>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</si>
  <si>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</si>
  <si>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</si>
  <si>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</si>
  <si>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</si>
  <si>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</si>
  <si>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</si>
  <si>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</si>
  <si>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</si>
  <si>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</si>
  <si>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</si>
  <si>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</si>
  <si>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</si>
  <si>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</si>
  <si>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</si>
  <si>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</si>
  <si>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</si>
  <si>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</si>
  <si>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</si>
  <si>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</si>
  <si>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</si>
  <si>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</si>
  <si>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</si>
  <si>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</si>
  <si>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</si>
  <si>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</si>
  <si>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</si>
  <si>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</si>
  <si>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</si>
  <si>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</si>
  <si>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</si>
  <si>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</si>
  <si>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</si>
  <si>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</si>
  <si>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</si>
  <si>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</si>
  <si>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</si>
  <si>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</si>
  <si>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</si>
  <si>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</si>
  <si>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</si>
  <si>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</si>
  <si>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</si>
  <si>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</si>
  <si>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</si>
  <si>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</si>
  <si>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</si>
  <si>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</si>
  <si>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</si>
  <si>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</si>
  <si>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</si>
  <si>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</si>
  <si>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</si>
  <si>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</si>
  <si>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</si>
  <si>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</si>
  <si>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</si>
  <si>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</si>
  <si>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</si>
  <si>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</si>
  <si>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</si>
  <si>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</si>
  <si>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</si>
  <si>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</si>
  <si>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</si>
  <si>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</si>
  <si>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</si>
  <si>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</si>
  <si>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</si>
  <si>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</si>
  <si>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</si>
  <si>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</si>
  <si>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</si>
  <si>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</si>
  <si>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</si>
  <si>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</si>
  <si>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</si>
  <si>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</si>
  <si>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</si>
  <si>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</si>
  <si>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</si>
  <si>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</si>
  <si>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</si>
  <si>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</si>
  <si>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</si>
  <si>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</si>
  <si>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</si>
  <si>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</si>
  <si>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</si>
  <si>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</si>
  <si>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</si>
  <si>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</si>
  <si>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</si>
  <si>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</si>
  <si>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</si>
  <si>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</si>
  <si>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</si>
  <si>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</si>
  <si>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</si>
  <si>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</si>
  <si>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</si>
  <si>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</si>
  <si>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</si>
  <si>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</si>
  <si>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</si>
  <si>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</si>
  <si>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</si>
  <si>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</si>
  <si>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</si>
  <si>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</si>
  <si>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</si>
  <si>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</si>
  <si>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</si>
  <si>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</si>
  <si>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</si>
  <si>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</si>
  <si>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</si>
  <si>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</si>
  <si>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</si>
  <si>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</si>
  <si>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</si>
  <si>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</si>
  <si>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</si>
  <si>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</si>
  <si>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</si>
  <si>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</si>
  <si>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</si>
  <si>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</si>
  <si>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</si>
  <si>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</si>
  <si>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</si>
  <si>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</si>
  <si>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</si>
  <si>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</si>
  <si>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</si>
  <si>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</si>
  <si>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</si>
  <si>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</si>
  <si>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</si>
  <si>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</si>
  <si>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</si>
  <si>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</si>
  <si>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</si>
  <si>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</si>
  <si>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</si>
  <si>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</si>
  <si>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</si>
  <si>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</si>
  <si>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</si>
  <si>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</si>
  <si>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</si>
  <si>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</si>
  <si>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</si>
  <si>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</si>
  <si>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</si>
  <si>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</si>
  <si>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</si>
  <si>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</si>
  <si>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</si>
  <si>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</si>
  <si>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</si>
  <si>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</si>
  <si>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</si>
  <si>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</si>
  <si>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</si>
  <si>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</si>
  <si>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</si>
  <si>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</si>
  <si>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</si>
  <si>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</si>
  <si>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</si>
  <si>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</si>
  <si>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</si>
  <si>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</si>
  <si>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</si>
  <si>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</si>
  <si>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</si>
  <si>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</si>
  <si>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</si>
  <si>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</si>
  <si>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</si>
  <si>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</si>
  <si>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</si>
  <si>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</si>
  <si>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</si>
  <si>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</si>
  <si>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</si>
  <si>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</si>
  <si>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</si>
  <si>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</si>
  <si>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</si>
  <si>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</si>
  <si>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</si>
  <si>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</si>
  <si>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</si>
  <si>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</si>
  <si>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</si>
  <si>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</si>
  <si>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</si>
  <si>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</si>
  <si>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</si>
  <si>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</si>
  <si>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</si>
  <si>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</si>
  <si>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</si>
  <si>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</si>
  <si>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</si>
  <si>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</si>
  <si>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</si>
  <si>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</si>
  <si>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</si>
  <si>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</si>
  <si>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</si>
  <si>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</si>
  <si>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</si>
  <si>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</si>
  <si>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</si>
  <si>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</si>
  <si>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</si>
  <si>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</si>
  <si>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</si>
  <si>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</si>
  <si>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</si>
  <si>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</si>
  <si>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</si>
  <si>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</si>
  <si>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</si>
  <si>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</si>
  <si>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</si>
  <si>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</si>
  <si>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</si>
  <si>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</si>
  <si>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</si>
  <si>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</si>
  <si>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</si>
  <si>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</si>
  <si>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</si>
  <si>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</si>
  <si>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</si>
  <si>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</si>
  <si>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</si>
  <si>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</si>
  <si>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</si>
  <si>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</si>
  <si>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</si>
  <si>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</si>
  <si>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</si>
  <si>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</si>
  <si>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</si>
  <si>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</si>
  <si>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</si>
  <si>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</si>
  <si>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</si>
  <si>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</si>
  <si>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</si>
  <si>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</si>
  <si>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</si>
  <si>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</si>
  <si>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</si>
  <si>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</si>
  <si>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</si>
  <si>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</si>
  <si>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</si>
  <si>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</si>
  <si>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</si>
  <si>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</si>
  <si>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</si>
  <si>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</si>
  <si>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</si>
  <si>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</si>
  <si>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</si>
  <si>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</si>
  <si>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</si>
  <si>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</si>
  <si>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</si>
  <si>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</si>
  <si>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</si>
  <si>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</si>
  <si>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</si>
  <si>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</si>
  <si>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</si>
  <si>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</si>
  <si>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</si>
  <si>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</si>
  <si>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</si>
  <si>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</si>
  <si>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</si>
  <si>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</si>
  <si>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</si>
  <si>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</si>
  <si>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</si>
  <si>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</si>
  <si>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</si>
  <si>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</si>
  <si>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</si>
  <si>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</si>
  <si>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</si>
  <si>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</si>
  <si>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</si>
  <si>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</si>
  <si>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</si>
  <si>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</si>
  <si>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</si>
  <si>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</si>
  <si>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</si>
  <si>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</si>
  <si>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</si>
  <si>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</si>
  <si>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</si>
  <si>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</si>
  <si>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</si>
  <si>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</si>
  <si>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</si>
  <si>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</si>
  <si>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</si>
  <si>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</si>
  <si>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</si>
  <si>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</si>
  <si>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</si>
  <si>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</si>
  <si>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</si>
  <si>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</si>
  <si>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</si>
  <si>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</si>
  <si>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</si>
  <si>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</si>
  <si>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</si>
  <si>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</si>
  <si>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</si>
  <si>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</si>
  <si>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</si>
  <si>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</si>
  <si>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</si>
  <si>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</si>
  <si>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</si>
  <si>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</si>
  <si>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</si>
  <si>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</si>
  <si>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</si>
  <si>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</si>
  <si>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</si>
  <si>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</si>
  <si>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</si>
  <si>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</si>
  <si>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</si>
  <si>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</si>
  <si>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</si>
  <si>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</si>
  <si>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</si>
  <si>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</si>
  <si>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</si>
  <si>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</si>
  <si>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</si>
  <si>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</si>
  <si>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</si>
  <si>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</si>
  <si>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</si>
  <si>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</si>
  <si>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</si>
  <si>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</si>
  <si>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</si>
  <si>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</si>
  <si>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</si>
  <si>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</si>
  <si>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</si>
  <si>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</si>
  <si>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</si>
  <si>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</si>
  <si>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</si>
  <si>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</si>
  <si>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</si>
  <si>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</si>
  <si>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</si>
  <si>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</si>
  <si>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</si>
  <si>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</si>
  <si>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</si>
  <si>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</si>
  <si>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</si>
  <si>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</si>
  <si>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</si>
  <si>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</si>
  <si>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</si>
  <si>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</si>
  <si>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</si>
  <si>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</si>
  <si>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</si>
  <si>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</si>
  <si>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</si>
  <si>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</si>
  <si>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</si>
  <si>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</si>
  <si>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</si>
  <si>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</si>
  <si>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</si>
  <si>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</si>
  <si>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</si>
  <si>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</si>
  <si>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</si>
  <si>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</si>
  <si>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</si>
  <si>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</si>
  <si>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</si>
  <si>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</si>
  <si>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</si>
  <si>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</si>
  <si>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</si>
  <si>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</si>
  <si>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</si>
  <si>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</si>
  <si>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</si>
  <si>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</si>
  <si>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</si>
  <si>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</si>
  <si>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</si>
  <si>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</si>
  <si>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</si>
  <si>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</si>
  <si>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</si>
  <si>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</si>
  <si>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</si>
  <si>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</si>
  <si>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</si>
  <si>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</si>
  <si>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</si>
  <si>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</si>
  <si>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</si>
  <si>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</si>
  <si>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</si>
  <si>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</si>
  <si>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</si>
  <si>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</si>
  <si>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</si>
  <si>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</si>
  <si>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</si>
  <si>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</si>
  <si>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</si>
  <si>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</si>
  <si>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</si>
  <si>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</si>
  <si>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</si>
  <si>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</si>
  <si>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</si>
  <si>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</si>
  <si>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</si>
  <si>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</si>
  <si>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</si>
  <si>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</si>
  <si>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</si>
  <si>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</si>
  <si>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</si>
  <si>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</si>
  <si>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</si>
  <si>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</si>
  <si>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</si>
  <si>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</si>
  <si>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</si>
  <si>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</si>
  <si>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</si>
  <si>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</si>
  <si>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</si>
  <si>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</si>
  <si>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</si>
  <si>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</si>
  <si>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</si>
  <si>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</si>
  <si>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</si>
  <si>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</si>
  <si>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</si>
  <si>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</si>
  <si>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</si>
  <si>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</si>
  <si>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</si>
  <si>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</si>
  <si>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</si>
  <si>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</si>
  <si>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</si>
  <si>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</si>
  <si>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</si>
  <si>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</si>
  <si>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</si>
  <si>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</si>
  <si>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</si>
  <si>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</si>
  <si>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</si>
  <si>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</si>
  <si>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</si>
  <si>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</si>
  <si>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</si>
  <si>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</si>
  <si>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</si>
  <si>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</si>
  <si>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</si>
  <si>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</si>
  <si>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</si>
  <si>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</si>
  <si>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</si>
  <si>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</si>
  <si>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</si>
  <si>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</si>
  <si>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</si>
  <si>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</si>
  <si>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</si>
  <si>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</si>
  <si>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</si>
  <si>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</si>
  <si>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</si>
  <si>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</si>
  <si>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</si>
  <si>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</si>
  <si>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</si>
  <si>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</si>
  <si>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</si>
  <si>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</si>
  <si>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</si>
  <si>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</si>
  <si>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</si>
  <si>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</si>
  <si>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</si>
  <si>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</si>
  <si>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</si>
  <si>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</si>
  <si>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</si>
  <si>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</si>
  <si>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</si>
  <si>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</si>
  <si>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</si>
  <si>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</si>
  <si>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</si>
  <si>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</si>
  <si>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</si>
  <si>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</si>
  <si>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</si>
  <si>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</si>
  <si>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</si>
  <si>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</si>
  <si>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</si>
  <si>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</si>
  <si>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</si>
  <si>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</si>
  <si>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</si>
  <si>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</si>
  <si>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</si>
  <si>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</si>
  <si>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</si>
  <si>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</si>
  <si>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</si>
  <si>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</si>
  <si>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</si>
  <si>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</si>
  <si>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</si>
  <si>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</si>
  <si>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</si>
  <si>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</si>
  <si>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</si>
  <si>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</si>
  <si>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</si>
  <si>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</si>
  <si>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</si>
  <si>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</si>
  <si>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</si>
  <si>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</si>
  <si>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</si>
  <si>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</si>
  <si>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</si>
  <si>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</si>
  <si>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</si>
  <si>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</si>
  <si>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</si>
  <si>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</si>
  <si>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</si>
  <si>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</si>
  <si>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</si>
  <si>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</si>
  <si>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</si>
  <si>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</si>
  <si>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</si>
  <si>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</si>
  <si>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</si>
  <si>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</si>
  <si>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</si>
  <si>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</si>
  <si>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</si>
  <si>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</si>
  <si>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</si>
  <si>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</si>
  <si>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</si>
  <si>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</si>
  <si>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</si>
  <si>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</si>
  <si>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</si>
  <si>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</si>
  <si>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</si>
  <si>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</si>
  <si>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</si>
  <si>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</si>
  <si>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</si>
  <si>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</si>
  <si>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</si>
  <si>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</si>
  <si>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</si>
  <si>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</si>
  <si>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</si>
  <si>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</si>
  <si>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</si>
  <si>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</si>
  <si>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</si>
  <si>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</si>
  <si>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</si>
  <si>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</si>
  <si>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</si>
  <si>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</si>
  <si>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</si>
  <si>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</si>
  <si>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</si>
  <si>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</si>
  <si>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</si>
  <si>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</si>
  <si>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</si>
  <si>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</si>
  <si>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</si>
  <si>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</si>
  <si>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</si>
  <si>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</si>
  <si>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</si>
  <si>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</si>
  <si>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</si>
  <si>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</si>
  <si>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</si>
  <si>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</si>
  <si>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</si>
  <si>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</si>
  <si>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</si>
  <si>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</si>
  <si>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</si>
  <si>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</si>
  <si>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</si>
  <si>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</si>
  <si>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</si>
  <si>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</si>
  <si>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</si>
  <si>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</si>
  <si>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</si>
  <si>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</si>
  <si>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</si>
  <si>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</si>
  <si>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</si>
  <si>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</si>
  <si>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</si>
  <si>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</si>
  <si>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</si>
  <si>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</si>
  <si>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</si>
  <si>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</si>
  <si>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</si>
  <si>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</si>
  <si>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</si>
  <si>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</si>
  <si>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</si>
  <si>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</si>
  <si>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</si>
  <si>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</si>
  <si>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</si>
  <si>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</si>
  <si>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</si>
  <si>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</si>
  <si>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</si>
  <si>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</si>
  <si>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</si>
  <si>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</si>
  <si>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</si>
  <si>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</si>
  <si>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</si>
  <si>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</si>
  <si>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</si>
  <si>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</si>
  <si>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</si>
  <si>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</si>
  <si>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</si>
  <si>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</si>
  <si>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</si>
  <si>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</si>
  <si>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</si>
  <si>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</si>
  <si>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</si>
  <si>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</si>
  <si>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</si>
  <si>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</si>
  <si>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</si>
  <si>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</si>
  <si>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</si>
  <si>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</si>
  <si>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</si>
  <si>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</si>
  <si>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</si>
  <si>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</si>
  <si>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</si>
  <si>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</si>
  <si>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</si>
  <si>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</si>
  <si>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</si>
  <si>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</si>
  <si>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</si>
  <si>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</si>
  <si>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</si>
  <si>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</si>
  <si>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</si>
  <si>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</si>
  <si>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</si>
  <si>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</si>
  <si>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</si>
  <si>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</si>
  <si>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</si>
  <si>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</si>
  <si>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</si>
  <si>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</si>
  <si>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</si>
  <si>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</si>
  <si>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</si>
  <si>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</si>
  <si>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</si>
  <si>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</si>
  <si>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</si>
  <si>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</si>
  <si>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</si>
  <si>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</si>
  <si>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</si>
  <si>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</si>
  <si>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</si>
  <si>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</si>
  <si>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</si>
  <si>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</si>
  <si>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</si>
  <si>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</si>
  <si>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</si>
  <si>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</si>
  <si>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</si>
  <si>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</si>
  <si>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</si>
  <si>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</si>
  <si>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</si>
  <si>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</si>
  <si>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</si>
  <si>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</si>
  <si>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</si>
  <si>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</si>
  <si>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</si>
  <si>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</si>
  <si>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</si>
  <si>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</si>
  <si>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</si>
  <si>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</si>
  <si>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</si>
  <si>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</si>
  <si>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</si>
  <si>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</si>
  <si>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</si>
  <si>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</si>
  <si>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</si>
  <si>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</si>
  <si>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</si>
  <si>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</si>
  <si>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</si>
  <si>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</si>
  <si>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</si>
  <si>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</si>
  <si>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</si>
  <si>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</si>
  <si>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</si>
  <si>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</si>
  <si>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</si>
  <si>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</si>
  <si>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</si>
  <si>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</si>
  <si>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</si>
  <si>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</si>
  <si>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</si>
  <si>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</si>
  <si>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</si>
  <si>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</si>
  <si>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</si>
  <si>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</si>
  <si>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</si>
  <si>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</si>
  <si>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</si>
  <si>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</si>
  <si>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</si>
  <si>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</si>
  <si>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</si>
  <si>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</si>
  <si>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</si>
  <si>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</si>
  <si>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</si>
  <si>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</si>
  <si>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</si>
  <si>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</si>
  <si>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</si>
  <si>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</si>
  <si>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</si>
  <si>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</si>
  <si>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</si>
  <si>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</si>
  <si>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</si>
  <si>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</si>
  <si>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</si>
  <si>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</si>
  <si>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</si>
  <si>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</si>
  <si>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</si>
  <si>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</si>
  <si>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</si>
  <si>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</si>
  <si>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</si>
  <si>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</si>
  <si>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</si>
  <si>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</si>
  <si>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</si>
  <si>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</si>
  <si>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</si>
  <si>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</si>
  <si>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</si>
  <si>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</si>
  <si>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</si>
  <si>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</si>
  <si>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</si>
  <si>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</si>
  <si>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</si>
  <si>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</si>
  <si>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</si>
  <si>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</si>
  <si>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</si>
  <si>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</si>
  <si>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</si>
  <si>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</si>
  <si>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</si>
  <si>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</si>
  <si>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</si>
  <si>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</si>
  <si>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</si>
  <si>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</si>
  <si>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</si>
  <si>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</si>
  <si>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</si>
  <si>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</si>
  <si>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</si>
  <si>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</si>
  <si>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</si>
  <si>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</si>
  <si>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</si>
  <si>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</si>
  <si>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</si>
  <si>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</si>
  <si>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</si>
  <si>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</si>
  <si>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</si>
  <si>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</si>
  <si>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</si>
  <si>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</si>
  <si>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</si>
  <si>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</si>
  <si>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</si>
  <si>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</si>
  <si>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</si>
  <si>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</si>
  <si>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</si>
  <si>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</si>
  <si>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</si>
  <si>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</si>
  <si>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</si>
  <si>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</si>
  <si>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</si>
  <si>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</si>
  <si>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</si>
  <si>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</si>
  <si>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</si>
  <si>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</si>
  <si>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</si>
  <si>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</si>
  <si>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</si>
  <si>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</si>
  <si>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</si>
  <si>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</si>
  <si>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</si>
  <si>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</si>
  <si>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</si>
  <si>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</si>
  <si>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</si>
  <si>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</si>
  <si>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</si>
  <si>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</si>
  <si>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</si>
  <si>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</si>
  <si>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</si>
  <si>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</si>
  <si>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</si>
  <si>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</si>
  <si>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</si>
  <si>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</si>
  <si>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</si>
  <si>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</si>
  <si>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</si>
  <si>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</si>
  <si>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</si>
  <si>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</si>
  <si>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</si>
  <si>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</si>
  <si>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</si>
  <si>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</si>
  <si>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</si>
  <si>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</si>
  <si>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</si>
  <si>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</si>
  <si>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</si>
  <si>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</si>
  <si>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</si>
  <si>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</si>
  <si>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</si>
  <si>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</si>
  <si>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</si>
  <si>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</si>
  <si>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</si>
  <si>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</si>
  <si>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</si>
  <si>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</si>
  <si>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</si>
  <si>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</si>
  <si>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</si>
  <si>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</si>
  <si>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</si>
  <si>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</si>
  <si>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</si>
  <si>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</si>
  <si>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</si>
  <si>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</si>
  <si>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</si>
  <si>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</si>
  <si>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</si>
  <si>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</si>
  <si>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</si>
  <si>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</si>
  <si>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</si>
  <si>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</si>
  <si>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</si>
  <si>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</si>
  <si>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</si>
  <si>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</si>
  <si>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</si>
  <si>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</si>
  <si>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</si>
  <si>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</si>
  <si>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</si>
  <si>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</si>
  <si>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</si>
  <si>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</si>
  <si>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</si>
  <si>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</si>
  <si>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</si>
  <si>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</si>
  <si>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</si>
  <si>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</si>
  <si>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</si>
  <si>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</si>
  <si>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</si>
  <si>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</si>
  <si>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</si>
  <si>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</si>
  <si>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</si>
  <si>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</si>
  <si>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</si>
  <si>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</si>
  <si>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</si>
  <si>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</si>
  <si>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</si>
  <si>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</si>
  <si>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</si>
  <si>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</si>
  <si>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</si>
  <si>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</si>
  <si>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</si>
  <si>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</si>
  <si>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</si>
  <si>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</si>
  <si>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</si>
  <si>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</si>
  <si>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</si>
  <si>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</si>
  <si>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</si>
  <si>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</si>
  <si>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</si>
  <si>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</si>
  <si>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</si>
  <si>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</si>
  <si>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</si>
  <si>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</si>
  <si>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</si>
  <si>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</si>
  <si>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</si>
  <si>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</si>
  <si>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</si>
  <si>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</si>
  <si>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</si>
  <si>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</si>
  <si>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</si>
  <si>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</si>
  <si>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</si>
  <si>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</si>
  <si>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</si>
  <si>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</si>
  <si>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</si>
  <si>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</si>
  <si>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</si>
  <si>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</si>
  <si>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</si>
  <si>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</si>
  <si>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</si>
  <si>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</si>
  <si>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</si>
  <si>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</si>
  <si>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</si>
  <si>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</si>
  <si>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</si>
  <si>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</si>
  <si>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</si>
  <si>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</si>
  <si>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</si>
  <si>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</si>
  <si>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</si>
  <si>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</si>
  <si>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</si>
  <si>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</si>
  <si>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</si>
  <si>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</si>
  <si>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</si>
  <si>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</si>
  <si>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</si>
  <si>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</si>
  <si>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</si>
  <si>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</si>
  <si>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</si>
  <si>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</si>
  <si>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</si>
  <si>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</si>
  <si>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</si>
  <si>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</si>
  <si>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</si>
  <si>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</si>
  <si>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</si>
  <si>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</si>
  <si>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</si>
  <si>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</si>
  <si>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</si>
  <si>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</si>
  <si>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</si>
  <si>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</si>
  <si>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</si>
  <si>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</si>
  <si>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</si>
  <si>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</si>
  <si>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</si>
  <si>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</si>
  <si>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</si>
  <si>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</si>
  <si>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</si>
  <si>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</si>
  <si>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</si>
  <si>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</si>
  <si>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</si>
  <si>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</si>
  <si>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</si>
  <si>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</si>
  <si>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</si>
  <si>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</si>
  <si>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</si>
  <si>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</si>
  <si>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</si>
  <si>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</si>
  <si>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</si>
  <si>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</si>
  <si>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</si>
  <si>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</si>
  <si>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</si>
  <si>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</si>
  <si>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</si>
  <si>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</si>
  <si>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</si>
  <si>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</si>
  <si>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</si>
  <si>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</si>
  <si>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</si>
  <si>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</si>
  <si>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</si>
  <si>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</si>
  <si>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</si>
  <si>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</si>
  <si>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</si>
  <si>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</si>
  <si>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</si>
  <si>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</si>
  <si>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</si>
  <si>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</si>
  <si>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</si>
  <si>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</si>
  <si>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</si>
  <si>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</si>
  <si>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</si>
  <si>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</si>
  <si>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</si>
  <si>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</si>
  <si>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</si>
  <si>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</si>
  <si>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</si>
  <si>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</si>
  <si>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</si>
  <si>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</si>
  <si>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</si>
  <si>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</si>
  <si>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</si>
  <si>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</si>
  <si>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</si>
  <si>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</si>
  <si>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</si>
  <si>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</si>
  <si>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</si>
  <si>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</si>
  <si>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</si>
  <si>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</si>
  <si>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</si>
  <si>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</si>
  <si>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</si>
  <si>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</si>
  <si>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</si>
  <si>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</si>
  <si>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</si>
  <si>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</si>
  <si>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</si>
  <si>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</si>
  <si>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</si>
  <si>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</si>
  <si>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</si>
  <si>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</si>
  <si>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</si>
  <si>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</si>
  <si>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</si>
  <si>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</si>
  <si>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</si>
  <si>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</si>
  <si>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</si>
  <si>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</si>
  <si>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</si>
  <si>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</si>
  <si>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</si>
  <si>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</si>
  <si>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</si>
  <si>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</si>
  <si>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</si>
  <si>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</si>
  <si>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</si>
  <si>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</si>
  <si>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</si>
  <si>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</si>
  <si>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</si>
  <si>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</si>
  <si>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</si>
  <si>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</si>
  <si>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</si>
  <si>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</si>
  <si>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</si>
  <si>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</si>
  <si>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</si>
  <si>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</si>
  <si>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</si>
  <si>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</si>
  <si>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</si>
  <si>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</si>
  <si>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</si>
  <si>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</si>
  <si>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</si>
  <si>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</si>
  <si>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</si>
  <si>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</si>
  <si>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</si>
  <si>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</si>
  <si>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</si>
  <si>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</si>
  <si>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</si>
  <si>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</si>
  <si>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</si>
  <si>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</si>
  <si>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</si>
  <si>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</si>
  <si>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</si>
  <si>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</si>
  <si>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</si>
  <si>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</si>
  <si>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</si>
  <si>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</si>
  <si>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</si>
  <si>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</si>
  <si>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</si>
  <si>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</si>
  <si>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</si>
  <si>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</si>
  <si>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</si>
  <si>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</si>
  <si>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</si>
  <si>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</si>
  <si>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</si>
  <si>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</si>
  <si>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</si>
  <si>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</si>
  <si>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</si>
  <si>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</si>
  <si>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</si>
  <si>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</si>
  <si>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</si>
  <si>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</si>
  <si>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</si>
  <si>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</si>
  <si>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</si>
  <si>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</si>
  <si>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</si>
  <si>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</si>
  <si>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</si>
  <si>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</si>
  <si>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</si>
  <si>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</si>
  <si>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</si>
  <si>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</si>
  <si>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</si>
  <si>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</si>
  <si>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</si>
  <si>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</si>
  <si>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</si>
  <si>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</si>
  <si>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</si>
  <si>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</si>
  <si>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</si>
  <si>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</si>
  <si>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</si>
  <si>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</si>
  <si>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</si>
  <si>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</si>
  <si>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</si>
  <si>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</si>
  <si>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</si>
  <si>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</si>
  <si>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</si>
  <si>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</si>
  <si>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</si>
  <si>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</si>
  <si>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</si>
  <si>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</si>
  <si>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</si>
  <si>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</si>
  <si>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</si>
  <si>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</si>
  <si>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</si>
  <si>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</si>
  <si>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</si>
  <si>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</si>
  <si>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</si>
  <si>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</si>
  <si>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</si>
  <si>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</si>
  <si>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</si>
  <si>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</si>
  <si>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</si>
  <si>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</si>
  <si>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</si>
  <si>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</si>
  <si>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</si>
  <si>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</si>
  <si>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</si>
  <si>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</si>
  <si>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</si>
  <si>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</si>
  <si>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</si>
  <si>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</si>
  <si>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</si>
  <si>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</si>
  <si>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</si>
  <si>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</si>
  <si>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</si>
  <si>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</si>
  <si>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</si>
  <si>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</si>
  <si>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</si>
  <si>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</si>
  <si>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</si>
  <si>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</si>
  <si>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</si>
  <si>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</si>
  <si>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</si>
  <si>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</si>
  <si>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</si>
  <si>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</si>
  <si>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</si>
  <si>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</si>
  <si>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</si>
  <si>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</si>
  <si>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</si>
  <si>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</si>
  <si>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</si>
  <si>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</si>
  <si>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</si>
  <si>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</si>
  <si>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</si>
  <si>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</si>
  <si>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</si>
  <si>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</si>
  <si>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</si>
  <si>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</si>
  <si>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</si>
  <si>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</si>
  <si>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</si>
  <si>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</si>
  <si>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</si>
  <si>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</si>
  <si>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</si>
  <si>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</si>
  <si>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</si>
  <si>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</si>
  <si>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</si>
  <si>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</si>
  <si>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</si>
  <si>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</si>
  <si>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</si>
  <si>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</si>
  <si>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</si>
  <si>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</si>
  <si>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</si>
  <si>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</si>
  <si>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</si>
  <si>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</si>
  <si>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</si>
  <si>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</si>
  <si>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</si>
  <si>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</si>
  <si>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</si>
  <si>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</si>
  <si>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</si>
  <si>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</si>
  <si>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</si>
  <si>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</si>
  <si>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</si>
  <si>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</si>
  <si>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</si>
  <si>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</si>
  <si>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</si>
  <si>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</si>
  <si>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</si>
  <si>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</si>
  <si>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</si>
  <si>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</si>
  <si>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</si>
  <si>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</si>
  <si>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</si>
  <si>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</si>
  <si>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</si>
  <si>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</si>
  <si>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</si>
  <si>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</si>
  <si>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</si>
  <si>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</si>
  <si>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</si>
  <si>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</si>
  <si>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</si>
  <si>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</si>
  <si>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</si>
  <si>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</si>
  <si>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</si>
  <si>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</si>
  <si>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</si>
  <si>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</si>
  <si>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</si>
  <si>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</si>
  <si>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</si>
  <si>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</si>
  <si>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</si>
  <si>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</si>
  <si>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</si>
  <si>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</si>
  <si>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</si>
  <si>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</si>
  <si>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</si>
  <si>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</si>
  <si>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</si>
  <si>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</si>
  <si>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</si>
  <si>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</si>
  <si>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</si>
  <si>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</si>
  <si>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</si>
  <si>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</si>
  <si>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</si>
  <si>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</si>
  <si>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</si>
  <si>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</si>
  <si>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</si>
  <si>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</si>
  <si>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</si>
  <si>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</si>
  <si>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</si>
  <si>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</si>
  <si>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</si>
  <si>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</si>
  <si>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</si>
  <si>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</si>
  <si>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</si>
  <si>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</si>
  <si>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</si>
  <si>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</si>
  <si>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</si>
  <si>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</si>
  <si>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</si>
  <si>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</si>
  <si>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</si>
  <si>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</si>
  <si>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</si>
  <si>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</si>
  <si>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</si>
  <si>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</si>
  <si>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</si>
  <si>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</si>
  <si>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</si>
  <si>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</si>
  <si>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</si>
  <si>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</si>
  <si>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</si>
  <si>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</si>
  <si>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</si>
  <si>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</si>
  <si>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</si>
  <si>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</si>
  <si>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</si>
  <si>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</si>
  <si>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</si>
  <si>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</si>
  <si>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</si>
  <si>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</si>
  <si>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</si>
  <si>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</si>
  <si>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</si>
  <si>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</si>
  <si>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</si>
  <si>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</si>
  <si>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</si>
  <si>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</si>
  <si>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</si>
  <si>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</si>
  <si>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</si>
  <si>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</si>
  <si>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</si>
  <si>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</si>
  <si>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</si>
  <si>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</si>
  <si>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</si>
  <si>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</si>
  <si>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</si>
  <si>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</si>
  <si>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</si>
  <si>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</si>
  <si>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</si>
  <si>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</si>
  <si>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</si>
  <si>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</si>
  <si>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</si>
  <si>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</si>
  <si>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</si>
  <si>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</si>
  <si>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</si>
  <si>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</si>
  <si>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</si>
  <si>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</si>
  <si>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</si>
  <si>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</si>
  <si>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</si>
  <si>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</si>
  <si>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</si>
  <si>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</si>
  <si>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</si>
  <si>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</si>
  <si>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</si>
  <si>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</si>
  <si>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</si>
  <si>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</si>
  <si>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</si>
  <si>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</si>
  <si>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</si>
  <si>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</si>
  <si>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</si>
  <si>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</si>
  <si>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</si>
  <si>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</si>
  <si>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</si>
  <si>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</si>
  <si>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</si>
  <si>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</si>
  <si>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</si>
  <si>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</si>
  <si>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</si>
  <si>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</si>
  <si>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</si>
  <si>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</si>
  <si>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</si>
  <si>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</si>
  <si>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</si>
  <si>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</si>
  <si>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</si>
  <si>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</si>
  <si>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</si>
  <si>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</si>
  <si>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</si>
  <si>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</si>
  <si>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</si>
  <si>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</si>
  <si>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</si>
  <si>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</si>
  <si>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</si>
  <si>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</si>
  <si>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</si>
  <si>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</si>
  <si>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</si>
  <si>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</si>
  <si>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</si>
  <si>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</si>
  <si>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</si>
  <si>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</si>
  <si>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</si>
  <si>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</si>
  <si>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</si>
  <si>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</si>
  <si>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</si>
  <si>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</si>
  <si>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</si>
  <si>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</si>
  <si>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</si>
  <si>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</si>
  <si>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</si>
  <si>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</si>
  <si>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</si>
  <si>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</si>
  <si>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</si>
  <si>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</si>
  <si>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</si>
  <si>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</si>
  <si>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</si>
  <si>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</si>
  <si>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</si>
  <si>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</si>
  <si>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</si>
  <si>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</si>
  <si>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</si>
  <si>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</si>
  <si>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</si>
  <si>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</si>
  <si>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</si>
  <si>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</si>
  <si>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</si>
  <si>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</si>
  <si>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</si>
  <si>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</si>
  <si>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</si>
  <si>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</si>
  <si>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</si>
  <si>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</si>
  <si>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</si>
  <si>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</si>
  <si>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</si>
  <si>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</si>
  <si>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</si>
  <si>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</si>
  <si>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</si>
  <si>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</si>
  <si>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</si>
  <si>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</si>
  <si>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</si>
  <si>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</si>
  <si>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</si>
  <si>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</si>
  <si>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</si>
  <si>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</si>
  <si>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</si>
  <si>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</si>
  <si>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</si>
  <si>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</si>
  <si>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</si>
  <si>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</si>
  <si>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</si>
  <si>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</si>
  <si>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</si>
  <si>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</si>
  <si>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</si>
  <si>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</si>
  <si>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</si>
  <si>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</si>
  <si>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</si>
  <si>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</si>
  <si>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</si>
  <si>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</si>
  <si>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</si>
  <si>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</si>
  <si>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</si>
  <si>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</si>
  <si>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</si>
  <si>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</si>
  <si>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</si>
  <si>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</si>
  <si>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</si>
  <si>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</si>
  <si>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</si>
  <si>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</si>
  <si>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</si>
  <si>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</si>
  <si>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</si>
  <si>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</si>
  <si>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</si>
  <si>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</si>
  <si>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</si>
  <si>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</si>
  <si>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</si>
  <si>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</si>
  <si>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</si>
  <si>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</si>
  <si>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</si>
  <si>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</si>
  <si>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</si>
  <si>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</si>
  <si>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</si>
  <si>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</si>
  <si>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</si>
  <si>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</si>
  <si>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</si>
  <si>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</si>
  <si>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</si>
  <si>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</si>
  <si>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</si>
  <si>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</si>
  <si>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</si>
  <si>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</si>
  <si>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</si>
  <si>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</si>
  <si>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</si>
  <si>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</si>
  <si>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</si>
  <si>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</si>
  <si>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</si>
  <si>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</si>
  <si>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</si>
  <si>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</si>
  <si>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</si>
  <si>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</si>
  <si>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</si>
  <si>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</si>
  <si>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</si>
  <si>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</si>
  <si>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</si>
  <si>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</si>
  <si>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</si>
  <si>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</si>
  <si>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</si>
  <si>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</si>
  <si>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</si>
  <si>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</si>
  <si>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</si>
  <si>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</si>
  <si>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</si>
  <si>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</si>
  <si>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</si>
  <si>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</si>
  <si>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</si>
  <si>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</si>
  <si>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</si>
  <si>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</si>
  <si>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</si>
  <si>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</si>
  <si>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</si>
  <si>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</si>
  <si>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</si>
  <si>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</si>
  <si>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</si>
  <si>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</si>
  <si>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</si>
  <si>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</si>
  <si>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</si>
  <si>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</si>
  <si>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</si>
  <si>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</si>
  <si>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</si>
  <si>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</si>
  <si>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</si>
  <si>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</si>
  <si>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</si>
  <si>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</si>
  <si>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</si>
  <si>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</si>
  <si>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</si>
  <si>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</si>
  <si>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</si>
  <si>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</si>
  <si>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</si>
  <si>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</si>
  <si>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</si>
  <si>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</si>
  <si>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</si>
  <si>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</si>
  <si>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</si>
  <si>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</si>
  <si>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</si>
  <si>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</si>
  <si>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</si>
  <si>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</si>
  <si>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</si>
  <si>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</si>
  <si>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</si>
  <si>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</si>
  <si>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</si>
  <si>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</si>
  <si>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</si>
  <si>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</si>
  <si>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</si>
  <si>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</si>
  <si>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</si>
  <si>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</si>
  <si>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</si>
  <si>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</si>
  <si>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</si>
  <si>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</si>
  <si>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</si>
  <si>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</si>
  <si>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</si>
  <si>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</si>
  <si>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</si>
  <si>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</si>
  <si>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</si>
  <si>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</si>
  <si>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</si>
  <si>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</si>
  <si>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</si>
  <si>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</si>
  <si>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</si>
  <si>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</si>
  <si>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</si>
  <si>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</si>
  <si>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</si>
  <si>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</si>
  <si>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</si>
  <si>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</si>
  <si>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</si>
  <si>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</si>
  <si>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</si>
  <si>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</si>
  <si>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</si>
  <si>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</si>
  <si>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</si>
  <si>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</si>
  <si>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</si>
  <si>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</si>
  <si>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</si>
  <si>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</si>
  <si>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</si>
  <si>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</si>
  <si>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</si>
  <si>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</si>
  <si>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</si>
  <si>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</si>
  <si>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</si>
  <si>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</si>
  <si>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</si>
  <si>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</si>
  <si>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</si>
  <si>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</si>
  <si>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</si>
  <si>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</si>
  <si>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</si>
  <si>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</si>
  <si>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</si>
  <si>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</si>
  <si>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</si>
  <si>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</si>
  <si>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</si>
  <si>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</si>
  <si>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</si>
  <si>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</si>
  <si>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</si>
  <si>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</si>
  <si>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</si>
  <si>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</si>
  <si>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</si>
  <si>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</si>
  <si>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</si>
  <si>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</si>
  <si>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</si>
  <si>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</si>
  <si>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</si>
  <si>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</si>
  <si>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</si>
  <si>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</si>
  <si>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</si>
  <si>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</si>
  <si>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</si>
  <si>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</si>
  <si>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</si>
  <si>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</si>
  <si>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</si>
  <si>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</si>
  <si>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</si>
  <si>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</si>
  <si>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</si>
  <si>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</si>
  <si>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</si>
  <si>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</si>
  <si>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</si>
  <si>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</si>
  <si>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</si>
  <si>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</si>
  <si>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</si>
  <si>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</si>
  <si>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</si>
  <si>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</si>
  <si>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</si>
  <si>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</si>
  <si>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</si>
  <si>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</si>
  <si>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</si>
  <si>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</si>
  <si>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</si>
  <si>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</si>
  <si>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</si>
  <si>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</si>
  <si>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</si>
  <si>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</si>
  <si>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</si>
  <si>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</si>
  <si>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</si>
  <si>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</si>
  <si>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</si>
  <si>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</si>
  <si>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</si>
  <si>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</si>
  <si>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</si>
  <si>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</si>
  <si>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</si>
  <si>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</si>
  <si>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</si>
  <si>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</si>
  <si>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</si>
  <si>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</si>
  <si>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</si>
  <si>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</si>
  <si>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</si>
  <si>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</si>
  <si>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</si>
  <si>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</si>
  <si>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</si>
  <si>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</si>
  <si>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</si>
  <si>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</si>
  <si>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</si>
  <si>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</si>
  <si>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</si>
  <si>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</si>
  <si>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</si>
  <si>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</si>
  <si>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</si>
  <si>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</si>
  <si>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</si>
  <si>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</si>
  <si>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</si>
  <si>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</si>
  <si>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</si>
  <si>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</si>
  <si>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</si>
  <si>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</si>
  <si>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</si>
  <si>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</si>
  <si>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</si>
  <si>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</si>
  <si>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</si>
  <si>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</si>
  <si>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</si>
  <si>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</si>
  <si>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</si>
  <si>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</si>
  <si>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</si>
  <si>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</si>
  <si>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</si>
  <si>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</si>
  <si>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</si>
  <si>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</si>
  <si>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</si>
  <si>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</si>
  <si>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</si>
  <si>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</si>
  <si>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</si>
  <si>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</si>
  <si>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</si>
  <si>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</si>
  <si>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</si>
  <si>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</si>
  <si>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</si>
  <si>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</si>
  <si>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</si>
  <si>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</si>
  <si>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</si>
  <si>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</si>
  <si>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</si>
  <si>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</si>
  <si>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</si>
  <si>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</si>
  <si>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</si>
  <si>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</si>
  <si>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</si>
  <si>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</si>
  <si>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</si>
  <si>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</si>
  <si>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</si>
  <si>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</si>
  <si>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</si>
  <si>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</si>
  <si>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</si>
  <si>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</si>
  <si>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</si>
  <si>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</si>
  <si>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</si>
  <si>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</si>
  <si>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</si>
  <si>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</si>
  <si>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</si>
  <si>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</si>
  <si>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</si>
  <si>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</si>
  <si>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</si>
  <si>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</si>
  <si>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</si>
  <si>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</si>
  <si>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</si>
  <si>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</si>
  <si>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</si>
  <si>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</si>
  <si>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</si>
  <si>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</si>
  <si>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</si>
  <si>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</si>
  <si>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</si>
  <si>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</si>
  <si>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</si>
  <si>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</si>
  <si>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</si>
  <si>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</si>
  <si>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</si>
  <si>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</si>
  <si>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</si>
  <si>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</si>
  <si>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</si>
  <si>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</si>
  <si>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</si>
  <si>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</si>
  <si>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</si>
  <si>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</si>
  <si>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</si>
  <si>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</si>
  <si>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</si>
  <si>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</si>
  <si>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</si>
  <si>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</si>
  <si>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</si>
  <si>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</si>
  <si>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</si>
  <si>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</si>
  <si>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</si>
  <si>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</si>
  <si>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</si>
  <si>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</si>
  <si>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</si>
  <si>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</si>
  <si>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</si>
  <si>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</si>
  <si>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</si>
  <si>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</si>
  <si>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</si>
  <si>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</si>
  <si>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</si>
  <si>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</si>
  <si>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</si>
  <si>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</si>
  <si>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</si>
  <si>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</si>
  <si>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</si>
  <si>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</si>
  <si>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</si>
  <si>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</si>
  <si>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</si>
  <si>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</si>
  <si>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</si>
  <si>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</si>
  <si>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</si>
  <si>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</si>
  <si>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</si>
  <si>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</si>
  <si>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</si>
  <si>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</si>
  <si>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</si>
  <si>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</si>
  <si>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</si>
  <si>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</si>
  <si>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</si>
  <si>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</si>
  <si>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</si>
  <si>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</si>
  <si>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</si>
  <si>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</si>
  <si>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</si>
  <si>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</si>
  <si>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</si>
  <si>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</si>
  <si>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</si>
  <si>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</si>
  <si>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</si>
  <si>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</si>
  <si>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</si>
  <si>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</si>
  <si>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</si>
  <si>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</si>
  <si>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</si>
  <si>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</si>
  <si>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</si>
  <si>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</si>
  <si>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</si>
  <si>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</si>
  <si>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</si>
  <si>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</si>
  <si>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</si>
  <si>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</si>
  <si>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</si>
  <si>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</si>
  <si>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</si>
  <si>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</si>
  <si>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</si>
  <si>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</si>
  <si>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</si>
  <si>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</si>
  <si>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</si>
  <si>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</si>
  <si>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</si>
  <si>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</si>
  <si>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</si>
  <si>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</si>
  <si>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</si>
  <si>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</si>
  <si>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</si>
  <si>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</si>
  <si>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</si>
  <si>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</si>
  <si>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</si>
  <si>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</si>
  <si>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</si>
  <si>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</si>
  <si>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</si>
  <si>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</si>
  <si>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</si>
  <si>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</si>
  <si>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</si>
  <si>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</si>
  <si>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</si>
  <si>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</si>
  <si>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</si>
  <si>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</si>
  <si>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</si>
  <si>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</si>
  <si>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</si>
  <si>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</si>
  <si>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</si>
  <si>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</si>
  <si>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</si>
  <si>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</si>
  <si>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</si>
  <si>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</si>
  <si>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</si>
  <si>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</si>
  <si>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</si>
  <si>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</si>
  <si>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</si>
  <si>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</si>
  <si>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</si>
  <si>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</si>
  <si>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</si>
  <si>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</si>
  <si>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</si>
  <si>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</si>
  <si>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</si>
  <si>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</si>
  <si>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</si>
  <si>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</si>
  <si>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</si>
  <si>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</si>
  <si>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</si>
  <si>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</si>
  <si>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</si>
  <si>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</si>
  <si>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</si>
  <si>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</si>
  <si>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</si>
  <si>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</si>
  <si>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</si>
  <si>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</si>
  <si>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</si>
  <si>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</si>
  <si>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</si>
  <si>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</si>
  <si>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</si>
  <si>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</si>
  <si>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</si>
  <si>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</si>
  <si>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</si>
  <si>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</si>
  <si>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</si>
  <si>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</si>
  <si>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</si>
  <si>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</si>
  <si>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</si>
  <si>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</si>
  <si>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</si>
  <si>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</si>
  <si>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</si>
  <si>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</si>
  <si>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</si>
  <si>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</si>
  <si>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</si>
  <si>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</si>
  <si>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</si>
  <si>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</si>
  <si>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</si>
  <si>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</si>
  <si>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</si>
  <si>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</si>
  <si>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</si>
  <si>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</si>
  <si>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</si>
  <si>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</si>
  <si>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</si>
  <si>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</si>
  <si>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</si>
  <si>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</si>
  <si>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</si>
  <si>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</si>
  <si>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</si>
  <si>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</si>
  <si>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</si>
  <si>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</si>
  <si>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</si>
  <si>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</si>
  <si>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</si>
  <si>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</si>
  <si>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</si>
  <si>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</si>
  <si>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</si>
  <si>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</si>
  <si>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</si>
  <si>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</si>
  <si>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</si>
  <si>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</si>
  <si>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</si>
  <si>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</si>
  <si>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</si>
  <si>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</si>
  <si>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</si>
  <si>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</si>
  <si>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</si>
  <si>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</si>
  <si>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</si>
  <si>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</si>
  <si>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</si>
  <si>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</si>
  <si>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</si>
  <si>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</si>
  <si>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</si>
  <si>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</si>
  <si>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</si>
  <si>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</si>
  <si>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</si>
  <si>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</si>
  <si>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</si>
  <si>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</si>
  <si>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</si>
  <si>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</si>
  <si>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</si>
  <si>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</si>
  <si>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</si>
  <si>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</si>
  <si>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</si>
  <si>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</si>
  <si>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</si>
  <si>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</si>
  <si>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</si>
  <si>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</si>
  <si>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</si>
  <si>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</si>
  <si>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</si>
  <si>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</si>
  <si>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</si>
  <si>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</si>
  <si>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</si>
  <si>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</si>
  <si>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</si>
  <si>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</si>
  <si>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</si>
  <si>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</si>
  <si>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</si>
  <si>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</si>
  <si>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</si>
  <si>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</si>
  <si>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</si>
  <si>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</si>
  <si>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</si>
  <si>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</si>
  <si>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</si>
  <si>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</si>
  <si>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</si>
  <si>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</si>
  <si>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</si>
  <si>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</si>
  <si>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</si>
  <si>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</si>
  <si>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</si>
  <si>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</si>
  <si>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</si>
  <si>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</si>
  <si>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</si>
  <si>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</si>
  <si>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</si>
  <si>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</si>
  <si>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</si>
  <si>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</si>
  <si>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</si>
  <si>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</si>
  <si>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</si>
  <si>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</si>
  <si>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</si>
  <si>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</si>
  <si>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</si>
  <si>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</si>
  <si>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</si>
  <si>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</si>
  <si>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</si>
  <si>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</si>
  <si>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</si>
  <si>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</si>
  <si>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</si>
  <si>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</si>
  <si>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</si>
  <si>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</si>
  <si>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</si>
  <si>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</si>
  <si>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</si>
  <si>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</si>
  <si>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</si>
  <si>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</si>
  <si>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</si>
  <si>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</si>
  <si>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</si>
  <si>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</si>
  <si>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</si>
  <si>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</si>
  <si>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</si>
  <si>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</si>
  <si>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</si>
  <si>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</si>
  <si>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</si>
  <si>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</si>
  <si>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</si>
  <si>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</si>
  <si>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</si>
  <si>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</si>
  <si>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</si>
  <si>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</si>
  <si>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</si>
  <si>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</si>
  <si>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</si>
  <si>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</si>
  <si>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</si>
  <si>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</si>
  <si>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</si>
  <si>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</si>
  <si>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</si>
  <si>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</si>
  <si>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</si>
  <si>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</si>
  <si>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</si>
  <si>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</si>
  <si>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</si>
  <si>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</si>
  <si>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</si>
  <si>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</si>
  <si>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</si>
  <si>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</si>
  <si>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</si>
  <si>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</si>
  <si>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</si>
  <si>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</si>
  <si>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</si>
  <si>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</si>
  <si>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</si>
  <si>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</si>
  <si>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</si>
  <si>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</si>
  <si>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</si>
  <si>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</si>
  <si>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</si>
  <si>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</si>
  <si>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</si>
  <si>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</si>
  <si>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</si>
  <si>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</si>
  <si>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</si>
  <si>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</si>
  <si>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</si>
  <si>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</si>
  <si>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</si>
  <si>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</si>
  <si>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</si>
  <si>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</si>
  <si>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</si>
  <si>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</si>
  <si>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</si>
  <si>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</si>
  <si>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</si>
  <si>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</si>
  <si>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</si>
  <si>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</si>
  <si>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</si>
  <si>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</si>
  <si>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</si>
  <si>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</si>
  <si>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</si>
  <si>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</si>
  <si>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</si>
  <si>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</si>
  <si>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</si>
  <si>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</si>
  <si>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</si>
  <si>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</si>
  <si>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</si>
  <si>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</si>
  <si>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</si>
  <si>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</si>
  <si>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</si>
  <si>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</si>
  <si>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</si>
  <si>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</si>
  <si>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</si>
  <si>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</si>
  <si>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</si>
  <si>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</si>
  <si>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</si>
  <si>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</si>
  <si>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</si>
  <si>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</si>
  <si>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</si>
  <si>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</si>
  <si>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</si>
  <si>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</si>
  <si>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</si>
  <si>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</si>
  <si>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</si>
  <si>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</si>
  <si>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</si>
  <si>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</si>
  <si>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</si>
  <si>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</si>
  <si>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</si>
  <si>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</si>
  <si>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</si>
  <si>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</si>
  <si>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</si>
  <si>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</si>
  <si>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</si>
  <si>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</si>
  <si>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</si>
  <si>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</si>
  <si>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</si>
  <si>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</si>
  <si>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</si>
  <si>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</si>
  <si>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</si>
  <si>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</si>
  <si>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</si>
  <si>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</si>
  <si>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</si>
  <si>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</si>
  <si>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</si>
  <si>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</si>
  <si>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</si>
  <si>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</si>
  <si>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</si>
  <si>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</si>
  <si>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</si>
  <si>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</si>
  <si>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</si>
  <si>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</si>
  <si>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</si>
  <si>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</si>
  <si>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</si>
  <si>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</si>
  <si>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</si>
  <si>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</si>
  <si>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</si>
  <si>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</si>
  <si>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</si>
  <si>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</si>
  <si>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</si>
  <si>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</si>
  <si>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</si>
  <si>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</si>
  <si>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</si>
  <si>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</si>
  <si>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</si>
  <si>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</si>
  <si>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</si>
  <si>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</si>
  <si>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</si>
  <si>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</si>
  <si>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</si>
  <si>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</si>
  <si>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</si>
  <si>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</si>
  <si>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</si>
  <si>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</si>
  <si>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</si>
  <si>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</si>
  <si>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</si>
  <si>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</si>
  <si>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</si>
  <si>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</si>
  <si>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</si>
  <si>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</si>
  <si>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</si>
  <si>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</si>
  <si>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</si>
  <si>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</si>
  <si>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</si>
  <si>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</si>
  <si>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</si>
  <si>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</si>
  <si>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</si>
  <si>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</si>
  <si>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</si>
  <si>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</si>
  <si>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</si>
  <si>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</si>
  <si>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</si>
  <si>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</si>
  <si>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</si>
  <si>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</si>
  <si>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</si>
  <si>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</si>
  <si>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</si>
  <si>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</si>
  <si>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</si>
  <si>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</si>
  <si>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</si>
  <si>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</si>
  <si>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</si>
  <si>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</si>
  <si>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</si>
  <si>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</si>
  <si>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</si>
  <si>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</si>
  <si>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</si>
  <si>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</si>
  <si>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</si>
  <si>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</si>
  <si>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</si>
  <si>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</si>
  <si>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</si>
  <si>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</si>
  <si>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</si>
  <si>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</si>
  <si>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</si>
  <si>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</si>
  <si>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</si>
  <si>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</si>
  <si>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</si>
  <si>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</si>
  <si>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</si>
  <si>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</si>
  <si>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</si>
  <si>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</si>
  <si>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</si>
  <si>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</si>
  <si>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</si>
  <si>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</si>
  <si>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</si>
  <si>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</si>
  <si>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</si>
  <si>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</si>
  <si>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</si>
  <si>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</si>
  <si>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</si>
  <si>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</si>
  <si>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</si>
  <si>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</si>
  <si>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</si>
  <si>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</si>
  <si>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</si>
  <si>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</si>
  <si>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</si>
  <si>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</si>
  <si>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</si>
  <si>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</si>
  <si>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</si>
  <si>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</si>
  <si>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</si>
  <si>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</si>
  <si>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</si>
  <si>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</si>
  <si>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</si>
  <si>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</si>
  <si>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</si>
  <si>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</si>
  <si>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</si>
  <si>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</si>
  <si>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</si>
  <si>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</si>
  <si>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</si>
  <si>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</si>
  <si>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</si>
  <si>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</si>
  <si>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</si>
  <si>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</si>
  <si>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</si>
  <si>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</si>
  <si>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</si>
  <si>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</si>
  <si>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</si>
  <si>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</si>
  <si>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</si>
  <si>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</si>
  <si>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</si>
  <si>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</si>
  <si>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</si>
  <si>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</si>
  <si>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</si>
  <si>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</si>
  <si>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</si>
  <si>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</si>
  <si>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</si>
  <si>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</si>
  <si>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</si>
  <si>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</si>
  <si>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</si>
  <si>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</si>
  <si>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</si>
  <si>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</si>
  <si>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</si>
  <si>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</si>
  <si>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</si>
  <si>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</si>
  <si>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</si>
  <si>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</si>
  <si>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</si>
  <si>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</si>
  <si>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</si>
  <si>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</si>
  <si>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</si>
  <si>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</si>
  <si>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</si>
  <si>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</si>
  <si>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</si>
  <si>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</si>
  <si>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</si>
  <si>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</si>
  <si>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</si>
  <si>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</si>
  <si>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</si>
  <si>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</si>
  <si>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</si>
  <si>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</si>
  <si>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</si>
  <si>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</si>
  <si>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</si>
  <si>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</si>
  <si>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</si>
  <si>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</si>
  <si>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</si>
  <si>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</si>
  <si>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</si>
  <si>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</si>
  <si>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</si>
  <si>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</si>
  <si>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</si>
  <si>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</si>
  <si>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</si>
  <si>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</si>
  <si>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</si>
  <si>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</si>
  <si>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</si>
  <si>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</si>
  <si>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</si>
  <si>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</si>
  <si>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</si>
  <si>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</si>
  <si>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</si>
  <si>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</si>
  <si>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</si>
  <si>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</si>
  <si>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</si>
  <si>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</si>
  <si>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</si>
  <si>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</si>
  <si>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</si>
  <si>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</si>
  <si>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</si>
  <si>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</si>
  <si>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</si>
  <si>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</si>
  <si>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</si>
  <si>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</si>
  <si>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</si>
  <si>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</si>
  <si>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</si>
  <si>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</si>
  <si>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</si>
  <si>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</si>
  <si>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</si>
  <si>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</si>
  <si>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</si>
  <si>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</si>
  <si>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</si>
  <si>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</si>
  <si>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</si>
  <si>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</si>
  <si>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</si>
  <si>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</si>
  <si>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</si>
  <si>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</si>
  <si>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</si>
  <si>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</si>
  <si>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</si>
  <si>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</si>
  <si>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</si>
  <si>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</si>
  <si>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</si>
  <si>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</si>
  <si>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</si>
  <si>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</si>
  <si>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</si>
  <si>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</si>
  <si>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</si>
  <si>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</si>
  <si>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</si>
  <si>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</si>
  <si>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</si>
  <si>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</si>
  <si>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</si>
  <si>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</si>
  <si>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</si>
  <si>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</si>
  <si>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</si>
  <si>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</si>
  <si>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</si>
  <si>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</si>
  <si>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</si>
  <si>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</si>
  <si>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</si>
  <si>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</si>
  <si>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</si>
  <si>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</si>
  <si>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</si>
  <si>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</si>
  <si>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</si>
  <si>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</si>
  <si>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</si>
  <si>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</si>
  <si>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</si>
  <si>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</si>
  <si>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</si>
  <si>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</si>
  <si>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</si>
  <si>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</si>
  <si>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</si>
  <si>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</si>
  <si>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</si>
  <si>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</si>
  <si>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</si>
  <si>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</si>
  <si>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</si>
  <si>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</si>
  <si>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</si>
  <si>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</si>
  <si>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</si>
  <si>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</si>
  <si>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</si>
  <si>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</si>
  <si>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</si>
  <si>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</si>
  <si>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</si>
  <si>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</si>
  <si>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</si>
  <si>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</si>
  <si>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</si>
  <si>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</si>
  <si>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</si>
  <si>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</si>
  <si>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</si>
  <si>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</si>
  <si>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</si>
  <si>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</si>
  <si>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</si>
  <si>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</si>
  <si>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</si>
  <si>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</si>
  <si>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</si>
  <si>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</si>
  <si>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</si>
  <si>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</si>
  <si>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</si>
  <si>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</si>
  <si>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</si>
  <si>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</si>
  <si>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</si>
  <si>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</si>
  <si>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</si>
  <si>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</si>
  <si>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</si>
  <si>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</si>
  <si>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</si>
  <si>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</si>
  <si>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</si>
  <si>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</si>
  <si>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</si>
  <si>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</si>
  <si>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</si>
  <si>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</si>
  <si>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</si>
  <si>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</si>
  <si>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</si>
  <si>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</si>
  <si>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</si>
  <si>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</si>
  <si>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</si>
  <si>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</si>
  <si>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</si>
  <si>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</si>
  <si>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</si>
  <si>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</si>
  <si>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</si>
  <si>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</si>
  <si>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</si>
  <si>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</si>
  <si>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</si>
  <si>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</si>
  <si>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</si>
  <si>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</si>
  <si>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</si>
  <si>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</si>
  <si>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</si>
  <si>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</si>
  <si>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</si>
  <si>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</si>
  <si>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</si>
  <si>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</si>
  <si>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</si>
  <si>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</si>
  <si>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</si>
  <si>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</si>
  <si>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</si>
  <si>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</si>
  <si>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</si>
  <si>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</si>
  <si>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</si>
  <si>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</si>
  <si>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</si>
  <si>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</si>
  <si>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</si>
  <si>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</si>
  <si>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</si>
  <si>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</si>
  <si>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</si>
  <si>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</si>
  <si>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</si>
  <si>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</si>
  <si>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</si>
  <si>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</si>
  <si>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</si>
  <si>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</si>
  <si>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</si>
  <si>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</si>
  <si>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</si>
  <si>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</si>
  <si>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</si>
  <si>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</si>
  <si>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</si>
  <si>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</si>
  <si>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</si>
  <si>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</si>
  <si>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</si>
  <si>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</si>
  <si>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</si>
  <si>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</si>
  <si>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</si>
  <si>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</si>
  <si>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</si>
  <si>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</si>
  <si>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</si>
  <si>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</si>
  <si>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</si>
  <si>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</si>
  <si>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</si>
  <si>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</si>
  <si>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</si>
  <si>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</si>
  <si>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</si>
  <si>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</si>
  <si>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</si>
  <si>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</si>
  <si>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</si>
  <si>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</si>
  <si>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</si>
  <si>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</si>
  <si>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</si>
  <si>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</si>
  <si>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</si>
  <si>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</si>
  <si>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</si>
  <si>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</si>
  <si>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</si>
  <si>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</si>
  <si>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</si>
  <si>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</si>
  <si>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</si>
  <si>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</si>
  <si>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</si>
  <si>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</si>
  <si>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</si>
  <si>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</si>
  <si>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</si>
  <si>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</si>
  <si>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</si>
  <si>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</si>
  <si>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</si>
  <si>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</si>
  <si>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</si>
  <si>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</si>
  <si>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</si>
  <si>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</si>
  <si>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</si>
  <si>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</si>
  <si>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</si>
  <si>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</si>
  <si>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</si>
  <si>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</si>
  <si>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</si>
  <si>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</si>
  <si>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</si>
  <si>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</si>
  <si>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</si>
  <si>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</si>
  <si>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</si>
  <si>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</si>
  <si>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</si>
  <si>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</si>
  <si>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</si>
  <si>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</si>
  <si>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</si>
  <si>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</si>
  <si>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</si>
  <si>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</si>
  <si>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</si>
  <si>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</si>
  <si>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</si>
  <si>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</si>
  <si>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</si>
  <si>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</si>
  <si>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</si>
  <si>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</si>
  <si>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</si>
  <si>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</si>
  <si>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</si>
  <si>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</si>
  <si>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</si>
  <si>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</si>
  <si>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</si>
  <si>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</si>
  <si>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</si>
  <si>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</si>
  <si>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</si>
  <si>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</si>
  <si>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</si>
  <si>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</si>
  <si>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</si>
  <si>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</si>
  <si>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</si>
  <si>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</si>
  <si>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</si>
  <si>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</si>
  <si>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</si>
  <si>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</si>
  <si>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</si>
  <si>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</si>
  <si>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</si>
  <si>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</si>
  <si>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</si>
  <si>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</si>
  <si>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</si>
  <si>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</si>
  <si>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</si>
  <si>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</si>
  <si>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</si>
  <si>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</si>
  <si>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</si>
  <si>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</si>
  <si>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</si>
  <si>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</si>
  <si>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</si>
  <si>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</si>
  <si>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</si>
  <si>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</si>
  <si>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</si>
  <si>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</si>
  <si>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</si>
  <si>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</si>
  <si>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</si>
  <si>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</si>
  <si>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</si>
  <si>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</si>
  <si>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</si>
  <si>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</si>
  <si>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</si>
  <si>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</si>
  <si>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</si>
  <si>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</si>
  <si>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</si>
  <si>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</si>
  <si>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</si>
  <si>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</si>
  <si>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</si>
  <si>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</si>
  <si>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</si>
  <si>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</si>
  <si>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</si>
  <si>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</si>
  <si>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</si>
  <si>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</si>
  <si>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</si>
  <si>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</si>
  <si>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</si>
  <si>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</si>
  <si>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</si>
  <si>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</si>
  <si>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</si>
  <si>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</si>
  <si>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</si>
  <si>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</si>
  <si>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</si>
  <si>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</si>
  <si>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</si>
  <si>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</si>
  <si>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</si>
  <si>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</si>
  <si>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</si>
  <si>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</si>
  <si>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</si>
  <si>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</si>
  <si>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</si>
  <si>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</si>
  <si>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</si>
  <si>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</si>
  <si>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</si>
  <si>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</si>
  <si>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</si>
  <si>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</si>
  <si>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</si>
  <si>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</si>
  <si>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</si>
  <si>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</si>
  <si>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</si>
  <si>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</si>
  <si>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</si>
  <si>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</si>
  <si>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</si>
  <si>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</si>
  <si>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</si>
  <si>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</si>
  <si>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</si>
  <si>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</si>
  <si>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</si>
  <si>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</si>
  <si>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</si>
  <si>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</si>
  <si>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</si>
  <si>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</si>
  <si>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</si>
  <si>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</si>
  <si>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</si>
  <si>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</si>
  <si>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</si>
  <si>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</si>
  <si>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</si>
  <si>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</si>
  <si>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</si>
  <si>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</si>
  <si>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</si>
  <si>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</si>
  <si>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</si>
  <si>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</si>
  <si>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</si>
  <si>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</si>
  <si>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</si>
  <si>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</si>
  <si>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</si>
  <si>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</si>
  <si>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</si>
  <si>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</si>
  <si>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</si>
  <si>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</si>
  <si>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</si>
  <si>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</si>
  <si>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</si>
  <si>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</si>
  <si>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</si>
  <si>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</si>
  <si>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</si>
  <si>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</si>
  <si>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</si>
  <si>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</si>
  <si>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</si>
  <si>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</si>
  <si>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</si>
  <si>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</si>
  <si>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</si>
  <si>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</si>
  <si>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</si>
  <si>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</si>
  <si>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</si>
  <si>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</si>
  <si>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</si>
  <si>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</si>
  <si>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</si>
  <si>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</si>
  <si>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</si>
  <si>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</si>
  <si>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</si>
  <si>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</si>
  <si>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</si>
  <si>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</si>
  <si>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</si>
  <si>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</si>
  <si>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</si>
  <si>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</si>
  <si>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</si>
  <si>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</si>
  <si>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</si>
  <si>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</si>
  <si>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</si>
  <si>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</si>
  <si>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</si>
  <si>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</si>
  <si>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</si>
  <si>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</si>
  <si>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</si>
  <si>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</si>
  <si>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</si>
  <si>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</si>
  <si>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</si>
  <si>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</si>
  <si>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</si>
  <si>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</si>
  <si>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</si>
  <si>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</si>
  <si>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</si>
  <si>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</si>
  <si>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</si>
  <si>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</si>
  <si>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</si>
  <si>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</si>
  <si>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</si>
  <si>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</si>
  <si>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</si>
  <si>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</si>
  <si>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</si>
  <si>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</si>
  <si>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</si>
  <si>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</si>
  <si>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</si>
  <si>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</si>
  <si>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</si>
  <si>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</si>
  <si>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</si>
  <si>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</si>
  <si>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</si>
  <si>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</si>
  <si>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</si>
  <si>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</si>
  <si>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</si>
  <si>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</si>
  <si>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</si>
  <si>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</si>
  <si>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</si>
  <si>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</si>
  <si>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</si>
  <si>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</si>
  <si>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</si>
  <si>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</si>
  <si>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</si>
  <si>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</si>
  <si>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</si>
  <si>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</si>
  <si>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</si>
  <si>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</si>
  <si>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</si>
  <si>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</si>
  <si>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</si>
  <si>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</si>
  <si>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</si>
  <si>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</si>
  <si>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</si>
  <si>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</si>
  <si>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</si>
  <si>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</si>
  <si>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</si>
  <si>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</si>
  <si>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</si>
  <si>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</si>
  <si>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</si>
  <si>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</si>
  <si>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</si>
  <si>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</si>
  <si>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</si>
  <si>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</si>
  <si>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</si>
  <si>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</si>
  <si>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</si>
  <si>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</si>
  <si>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</si>
  <si>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</si>
  <si>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</si>
  <si>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</si>
  <si>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</si>
  <si>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</si>
  <si>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</si>
  <si>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</si>
  <si>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</si>
  <si>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</si>
  <si>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</si>
  <si>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</si>
  <si>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</si>
  <si>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</si>
  <si>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</si>
  <si>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</si>
  <si>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</si>
  <si>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</si>
  <si>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</si>
  <si>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</si>
  <si>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</si>
  <si>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</si>
  <si>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</si>
  <si>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</si>
  <si>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</si>
  <si>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</si>
  <si>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</si>
  <si>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</si>
  <si>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</si>
  <si>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</si>
  <si>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</si>
  <si>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</si>
  <si>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</si>
  <si>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</si>
  <si>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</si>
  <si>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</si>
  <si>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</si>
  <si>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</si>
  <si>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</si>
  <si>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</si>
  <si>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</si>
  <si>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</si>
  <si>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</si>
  <si>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</si>
  <si>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</si>
  <si>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</si>
  <si>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</si>
  <si>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</si>
  <si>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</si>
  <si>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</si>
  <si>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</si>
  <si>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</si>
  <si>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</si>
  <si>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</si>
  <si>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</si>
  <si>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</si>
  <si>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</si>
  <si>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</si>
  <si>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</si>
  <si>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</si>
  <si>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</si>
  <si>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</si>
  <si>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</si>
  <si>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</si>
  <si>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</si>
  <si>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</si>
  <si>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</si>
  <si>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</si>
  <si>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</si>
  <si>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</si>
  <si>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</si>
  <si>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</si>
  <si>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</si>
  <si>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</si>
  <si>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</si>
  <si>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</si>
  <si>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</si>
  <si>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</si>
  <si>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</si>
  <si>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</si>
  <si>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</si>
  <si>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</si>
  <si>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</si>
  <si>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</si>
  <si>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</si>
  <si>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</si>
  <si>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</si>
  <si>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</si>
  <si>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</si>
  <si>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</si>
  <si>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</si>
  <si>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</si>
  <si>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</si>
  <si>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</si>
  <si>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</si>
  <si>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</si>
  <si>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</si>
  <si>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</si>
  <si>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</si>
  <si>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</si>
  <si>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</si>
  <si>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</si>
  <si>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</si>
  <si>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</si>
  <si>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</si>
  <si>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</si>
  <si>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</si>
  <si>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</si>
  <si>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</si>
  <si>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</si>
  <si>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</si>
  <si>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</si>
  <si>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</si>
  <si>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</si>
  <si>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</si>
  <si>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</si>
  <si>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</si>
  <si>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</si>
  <si>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</si>
  <si>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</si>
  <si>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</si>
  <si>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</si>
  <si>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</si>
  <si>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</si>
  <si>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</si>
  <si>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</si>
  <si>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</si>
  <si>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</si>
  <si>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</si>
  <si>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</si>
  <si>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</si>
  <si>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</si>
  <si>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</si>
  <si>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</si>
  <si>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</si>
  <si>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</si>
  <si>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</si>
  <si>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</si>
  <si>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</si>
  <si>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</si>
  <si>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</si>
  <si>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</si>
  <si>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</si>
  <si>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</si>
  <si>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</si>
  <si>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</si>
  <si>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</si>
  <si>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</si>
  <si>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</si>
  <si>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</si>
  <si>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</si>
  <si>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</si>
  <si>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</si>
  <si>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</si>
  <si>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</si>
  <si>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</si>
  <si>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</si>
  <si>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</si>
  <si>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</si>
  <si>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</si>
  <si>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</si>
  <si>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</si>
  <si>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</si>
  <si>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</si>
  <si>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</si>
  <si>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</si>
  <si>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</si>
  <si>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</si>
  <si>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</si>
  <si>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</si>
  <si>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</si>
  <si>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</si>
  <si>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</si>
  <si>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</si>
  <si>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</si>
  <si>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</si>
  <si>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</si>
  <si>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</si>
  <si>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</si>
  <si>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</si>
  <si>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</si>
  <si>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</si>
  <si>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</si>
  <si>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</si>
  <si>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</si>
  <si>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</si>
  <si>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</si>
  <si>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</si>
  <si>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</si>
  <si>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</si>
  <si>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</si>
  <si>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</si>
  <si>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</si>
  <si>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</si>
  <si>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</si>
  <si>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</si>
  <si>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</si>
  <si>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</si>
  <si>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</si>
  <si>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</si>
  <si>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</si>
  <si>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</si>
  <si>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</si>
  <si>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</si>
  <si>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</si>
  <si>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</si>
  <si>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</si>
  <si>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</si>
  <si>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</si>
  <si>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</si>
  <si>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</si>
  <si>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</si>
  <si>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</si>
  <si>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</si>
  <si>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</si>
  <si>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</si>
  <si>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</si>
  <si>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</si>
  <si>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</si>
  <si>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</si>
  <si>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</si>
  <si>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</si>
  <si>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</si>
  <si>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</si>
  <si>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</si>
  <si>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</si>
  <si>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</si>
  <si>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</si>
  <si>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</si>
  <si>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</si>
  <si>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</si>
  <si>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</si>
  <si>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</si>
  <si>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</si>
  <si>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</si>
  <si>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</si>
  <si>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</si>
  <si>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</si>
  <si>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</si>
  <si>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</si>
  <si>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</si>
  <si>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</si>
  <si>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</si>
  <si>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</si>
  <si>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</si>
  <si>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</si>
  <si>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</si>
  <si>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</si>
  <si>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</si>
  <si>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</si>
  <si>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</si>
  <si>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</si>
  <si>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</si>
  <si>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</si>
  <si>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</si>
  <si>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</si>
  <si>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</si>
  <si>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</si>
  <si>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</si>
  <si>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</si>
  <si>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</si>
  <si>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</si>
  <si>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</si>
  <si>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</si>
  <si>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</si>
  <si>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</si>
  <si>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</si>
  <si>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</si>
  <si>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</si>
  <si>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</si>
  <si>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</si>
  <si>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</si>
  <si>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</si>
  <si>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</si>
  <si>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</si>
  <si>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</si>
  <si>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</si>
  <si>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</si>
  <si>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</si>
  <si>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</si>
  <si>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</si>
  <si>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</si>
  <si>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</si>
  <si>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</si>
  <si>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</si>
  <si>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</si>
  <si>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</si>
  <si>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</si>
  <si>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</si>
  <si>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</si>
  <si>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</si>
  <si>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</si>
  <si>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</si>
  <si>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</si>
  <si>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</si>
  <si>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</si>
  <si>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</si>
  <si>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</si>
  <si>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</si>
  <si>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</si>
  <si>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</si>
  <si>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</si>
  <si>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</si>
  <si>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</si>
  <si>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</si>
  <si>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</si>
  <si>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</si>
  <si>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</si>
  <si>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</si>
  <si>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</si>
  <si>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</si>
  <si>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</si>
  <si>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</si>
  <si>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</si>
  <si>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</si>
  <si>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</si>
  <si>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</si>
  <si>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</si>
  <si>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</si>
  <si>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</si>
  <si>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</si>
  <si>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</si>
  <si>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</si>
  <si>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</si>
  <si>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</si>
  <si>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</si>
  <si>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</si>
  <si>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</si>
  <si>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</si>
  <si>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</si>
  <si>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</si>
  <si>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</si>
  <si>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</si>
  <si>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</si>
  <si>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</si>
  <si>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</si>
  <si>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</si>
  <si>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</si>
  <si>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</si>
  <si>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</si>
  <si>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</si>
  <si>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</si>
  <si>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</si>
  <si>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</si>
  <si>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</si>
  <si>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</si>
  <si>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</si>
  <si>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</si>
  <si>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</si>
  <si>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</si>
  <si>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</si>
  <si>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</si>
  <si>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</si>
  <si>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</si>
  <si>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</si>
  <si>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</si>
  <si>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</si>
  <si>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</si>
  <si>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</si>
  <si>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</si>
  <si>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</si>
  <si>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</si>
  <si>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</si>
  <si>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</si>
  <si>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</si>
  <si>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</si>
  <si>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</si>
  <si>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</si>
  <si>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</si>
  <si>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</si>
  <si>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</si>
  <si>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</si>
  <si>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</si>
  <si>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</si>
  <si>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</si>
  <si>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</si>
  <si>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</si>
  <si>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</si>
  <si>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</si>
  <si>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</si>
  <si>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</si>
  <si>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</si>
  <si>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</si>
  <si>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</si>
  <si>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</si>
  <si>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</si>
  <si>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</si>
  <si>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</si>
  <si>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</si>
  <si>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</si>
  <si>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</si>
  <si>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</si>
  <si>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</si>
  <si>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</si>
  <si>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</si>
  <si>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</si>
  <si>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</si>
  <si>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</si>
  <si>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</si>
  <si>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</si>
  <si>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</si>
  <si>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</si>
  <si>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</si>
  <si>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</si>
  <si>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</si>
  <si>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</si>
  <si>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</si>
  <si>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</si>
  <si>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</si>
  <si>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</si>
  <si>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</si>
  <si>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</si>
  <si>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</si>
  <si>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</si>
  <si>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</si>
  <si>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</si>
  <si>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</si>
  <si>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</si>
  <si>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</si>
  <si>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</si>
  <si>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</si>
  <si>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</si>
  <si>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</si>
  <si>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</si>
  <si>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</si>
  <si>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</si>
  <si>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</si>
  <si>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</si>
  <si>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</si>
  <si>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</si>
  <si>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</si>
  <si>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</si>
  <si>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</si>
  <si>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</si>
  <si>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</si>
  <si>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</si>
  <si>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</si>
  <si>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</si>
  <si>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</si>
  <si>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</si>
  <si>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</si>
  <si>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</si>
  <si>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</si>
  <si>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</si>
  <si>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</si>
  <si>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</si>
  <si>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</si>
  <si>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</si>
  <si>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</si>
  <si>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</si>
  <si>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</si>
  <si>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</si>
  <si>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</si>
  <si>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</si>
  <si>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</si>
  <si>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</si>
  <si>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</si>
  <si>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</si>
  <si>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</si>
  <si>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</si>
  <si>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</si>
  <si>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</si>
  <si>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</si>
  <si>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</si>
  <si>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</si>
  <si>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</si>
  <si>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</si>
  <si>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</si>
  <si>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</si>
  <si>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</si>
  <si>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</si>
  <si>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</si>
  <si>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</si>
  <si>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</si>
  <si>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</si>
  <si>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</si>
  <si>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</si>
  <si>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</si>
  <si>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</si>
  <si>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</si>
  <si>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</si>
  <si>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</si>
  <si>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</si>
  <si>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</si>
  <si>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</si>
  <si>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</si>
  <si>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</si>
  <si>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</si>
  <si>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</si>
  <si>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</si>
  <si>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</si>
  <si>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</si>
  <si>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</si>
  <si>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</si>
  <si>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</si>
  <si>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</si>
  <si>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</si>
  <si>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</si>
  <si>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</si>
  <si>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</si>
  <si>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</si>
  <si>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</si>
  <si>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</si>
  <si>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</si>
  <si>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</si>
  <si>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</si>
  <si>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</si>
  <si>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</si>
  <si>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</si>
  <si>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</si>
  <si>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</si>
  <si>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</si>
  <si>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</si>
  <si>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</si>
  <si>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</si>
  <si>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</si>
  <si>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</si>
  <si>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</si>
  <si>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</si>
  <si>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</si>
  <si>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</si>
  <si>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</si>
  <si>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</si>
  <si>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</si>
  <si>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</si>
  <si>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</si>
  <si>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</si>
  <si>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</si>
  <si>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</si>
  <si>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</si>
  <si>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</si>
  <si>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</si>
  <si>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</si>
  <si>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</si>
  <si>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</si>
  <si>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</si>
  <si>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</si>
  <si>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</si>
  <si>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</si>
  <si>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</si>
  <si>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</si>
  <si>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</si>
  <si>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</si>
  <si>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</si>
  <si>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</si>
  <si>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</si>
  <si>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</si>
  <si>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</si>
  <si>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</si>
  <si>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</si>
  <si>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</si>
  <si>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</si>
  <si>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</si>
  <si>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</si>
  <si>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</si>
  <si>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</si>
  <si>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</si>
  <si>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</si>
  <si>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</si>
  <si>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</si>
  <si>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</si>
  <si>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</si>
  <si>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</si>
  <si>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</si>
  <si>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</si>
  <si>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</si>
  <si>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</si>
  <si>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</si>
  <si>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</si>
  <si>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</si>
  <si>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</si>
  <si>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</si>
  <si>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</si>
  <si>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</si>
  <si>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</si>
  <si>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</si>
  <si>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</si>
  <si>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</si>
  <si>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</si>
  <si>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</si>
  <si>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</si>
  <si>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</si>
  <si>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</si>
  <si>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</si>
  <si>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</si>
  <si>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</si>
  <si>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</si>
  <si>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</si>
  <si>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</si>
  <si>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</si>
  <si>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</si>
  <si>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</si>
  <si>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</si>
  <si>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</si>
  <si>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</si>
  <si>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</si>
  <si>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</si>
  <si>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</si>
  <si>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</si>
  <si>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</si>
  <si>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</si>
  <si>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</si>
  <si>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</si>
  <si>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</si>
  <si>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</si>
  <si>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</si>
  <si>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</si>
  <si>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</si>
  <si>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</si>
  <si>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</si>
  <si>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</si>
  <si>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</si>
  <si>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</si>
  <si>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</si>
  <si>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</si>
  <si>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</si>
  <si>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</si>
  <si>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</si>
  <si>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</si>
  <si>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</si>
  <si>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</si>
  <si>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</si>
  <si>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</si>
  <si>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</si>
  <si>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</si>
  <si>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</si>
  <si>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</si>
  <si>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</si>
  <si>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</si>
  <si>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</si>
  <si>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</si>
  <si>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</si>
  <si>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</si>
  <si>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</si>
  <si>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</si>
  <si>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</si>
  <si>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</si>
  <si>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</si>
  <si>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</si>
  <si>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</si>
  <si>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</si>
  <si>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</si>
  <si>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</si>
  <si>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</si>
  <si>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</si>
  <si>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</si>
  <si>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</si>
  <si>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</si>
  <si>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</si>
  <si>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</si>
  <si>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</si>
  <si>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</si>
  <si>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</si>
  <si>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</si>
  <si>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</si>
  <si>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</si>
  <si>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</si>
  <si>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</si>
  <si>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</si>
  <si>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</si>
  <si>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</si>
  <si>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</si>
  <si>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</si>
  <si>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</si>
  <si>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</si>
  <si>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</si>
  <si>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</si>
  <si>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</si>
  <si>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</si>
  <si>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</si>
  <si>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</si>
  <si>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</si>
  <si>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</si>
  <si>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</si>
  <si>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</si>
  <si>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</si>
  <si>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</si>
  <si>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</si>
  <si>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</si>
  <si>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</si>
  <si>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</si>
  <si>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</si>
  <si>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</si>
  <si>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</si>
  <si>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</si>
  <si>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</si>
  <si>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</si>
  <si>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</si>
  <si>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</si>
  <si>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</si>
  <si>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</si>
  <si>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</si>
  <si>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</si>
  <si>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</si>
  <si>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</si>
  <si>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</si>
  <si>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</si>
  <si>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</si>
  <si>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</si>
  <si>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</si>
  <si>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</si>
  <si>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</si>
  <si>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</si>
  <si>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</si>
  <si>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</si>
  <si>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</si>
  <si>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</si>
  <si>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</si>
  <si>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</si>
  <si>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</si>
  <si>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</si>
  <si>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</si>
  <si>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</si>
  <si>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</si>
  <si>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</si>
  <si>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</si>
  <si>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</si>
  <si>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</si>
  <si>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</si>
  <si>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</si>
  <si>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</si>
  <si>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</si>
  <si>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</si>
  <si>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</si>
  <si>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</si>
  <si>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</si>
  <si>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</si>
  <si>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</si>
  <si>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</si>
  <si>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</si>
  <si>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</si>
  <si>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</si>
  <si>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</si>
  <si>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</si>
  <si>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</si>
  <si>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</si>
  <si>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</si>
  <si>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</si>
  <si>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</si>
  <si>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</si>
  <si>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</si>
  <si>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</si>
  <si>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</si>
  <si>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</si>
  <si>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</si>
  <si>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</si>
  <si>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</si>
  <si>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</si>
  <si>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</si>
  <si>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</si>
  <si>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</si>
  <si>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</si>
  <si>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</si>
  <si>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</si>
  <si>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</si>
  <si>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</si>
  <si>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</si>
  <si>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</si>
  <si>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</si>
  <si>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</si>
  <si>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</si>
  <si>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</si>
  <si>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</si>
  <si>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</si>
  <si>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</si>
  <si>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</si>
  <si>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</si>
  <si>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</si>
  <si>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</si>
  <si>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</si>
  <si>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</si>
  <si>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</si>
  <si>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</si>
  <si>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</si>
  <si>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</si>
  <si>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</si>
  <si>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</si>
  <si>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</si>
  <si>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</si>
  <si>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</si>
  <si>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</si>
  <si>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</si>
  <si>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</si>
  <si>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</si>
  <si>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</si>
  <si>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</si>
  <si>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</si>
  <si>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</si>
  <si>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</si>
  <si>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</si>
  <si>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</si>
  <si>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</si>
  <si>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</si>
  <si>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</si>
  <si>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</si>
  <si>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</si>
  <si>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</si>
  <si>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</si>
  <si>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</si>
  <si>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</si>
  <si>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</si>
  <si>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</si>
  <si>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</si>
  <si>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</si>
  <si>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</si>
  <si>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</si>
  <si>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</si>
  <si>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</si>
  <si>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</si>
  <si>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</si>
  <si>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</si>
  <si>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</si>
  <si>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</si>
  <si>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</si>
  <si>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</si>
  <si>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</si>
  <si>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</si>
  <si>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</si>
  <si>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</si>
  <si>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</si>
  <si>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</si>
  <si>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</si>
  <si>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</si>
  <si>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</si>
  <si>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</si>
  <si>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</si>
  <si>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</si>
  <si>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</si>
  <si>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</si>
  <si>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</si>
  <si>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</si>
  <si>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</si>
  <si>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</si>
  <si>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</si>
  <si>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</si>
  <si>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</si>
  <si>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</si>
  <si>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</si>
  <si>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</si>
  <si>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</si>
  <si>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</si>
  <si>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</si>
  <si>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</si>
  <si>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</si>
  <si>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</si>
  <si>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</si>
  <si>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</si>
  <si>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</si>
  <si>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</si>
  <si>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</si>
  <si>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</si>
  <si>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</si>
  <si>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</si>
  <si>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</si>
  <si>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</si>
  <si>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</si>
  <si>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</si>
  <si>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</si>
  <si>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</si>
  <si>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</si>
  <si>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</si>
  <si>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</si>
  <si>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</si>
  <si>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</si>
  <si>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</si>
  <si>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</si>
  <si>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</si>
  <si>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</si>
  <si>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</si>
  <si>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</si>
  <si>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</si>
  <si>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</si>
  <si>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</si>
  <si>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</si>
  <si>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</si>
  <si>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</si>
  <si>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</si>
  <si>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</si>
  <si>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</si>
  <si>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</si>
  <si>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</si>
  <si>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</si>
  <si>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</si>
  <si>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</si>
  <si>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</si>
  <si>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</si>
  <si>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</si>
  <si>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</si>
  <si>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</si>
  <si>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</si>
  <si>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</si>
  <si>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</si>
  <si>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</si>
  <si>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</si>
  <si>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</si>
  <si>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</si>
  <si>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</si>
  <si>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</si>
  <si>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</si>
  <si>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</si>
  <si>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</si>
  <si>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</si>
  <si>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</si>
  <si>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</si>
  <si>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</si>
  <si>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</si>
  <si>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</si>
  <si>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</si>
  <si>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</si>
  <si>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</si>
  <si>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</si>
  <si>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</si>
  <si>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</si>
  <si>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</si>
  <si>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</si>
  <si>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</si>
  <si>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</si>
  <si>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</si>
  <si>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</si>
  <si>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</si>
  <si>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</si>
  <si>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</si>
  <si>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</si>
  <si>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</si>
  <si>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</si>
  <si>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</si>
  <si>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</si>
  <si>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</si>
  <si>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</si>
  <si>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</si>
  <si>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</si>
  <si>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</si>
  <si>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</si>
  <si>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</si>
  <si>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</si>
  <si>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</si>
  <si>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</si>
  <si>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</si>
  <si>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</si>
  <si>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</si>
  <si>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</si>
  <si>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</si>
  <si>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</si>
  <si>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</si>
  <si>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</si>
  <si>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</si>
  <si>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</si>
  <si>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</si>
  <si>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</si>
  <si>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</si>
  <si>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</si>
  <si>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</si>
  <si>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</si>
  <si>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</si>
  <si>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</si>
  <si>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</si>
  <si>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</si>
  <si>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</si>
  <si>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</si>
  <si>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</si>
  <si>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</si>
  <si>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</si>
  <si>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</si>
  <si>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</si>
  <si>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</si>
  <si>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</si>
  <si>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</si>
  <si>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</si>
  <si>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</si>
  <si>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</si>
  <si>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</si>
  <si>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</si>
  <si>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</si>
  <si>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</si>
  <si>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</si>
  <si>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</si>
  <si>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</si>
  <si>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</si>
  <si>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</si>
  <si>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</si>
  <si>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</si>
  <si>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</si>
  <si>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</si>
  <si>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</si>
  <si>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</si>
  <si>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</si>
  <si>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</si>
  <si>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</si>
  <si>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</si>
  <si>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</si>
  <si>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</si>
  <si>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</si>
  <si>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</si>
  <si>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</si>
  <si>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</si>
  <si>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</si>
  <si>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</si>
  <si>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</si>
  <si>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</si>
  <si>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</si>
  <si>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</si>
  <si>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</si>
  <si>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</si>
  <si>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</si>
  <si>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</si>
  <si>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</si>
  <si>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</si>
  <si>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</si>
  <si>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</si>
  <si>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</si>
  <si>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</si>
  <si>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</si>
  <si>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</si>
  <si>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</si>
  <si>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</si>
  <si>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</si>
  <si>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</si>
  <si>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</si>
  <si>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</si>
  <si>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</si>
  <si>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</si>
  <si>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</si>
  <si>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</si>
  <si>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</si>
  <si>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</si>
  <si>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</si>
  <si>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</si>
  <si>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</si>
  <si>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</si>
  <si>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</si>
  <si>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</si>
  <si>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</si>
  <si>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</si>
  <si>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</si>
  <si>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</si>
  <si>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</si>
  <si>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</si>
  <si>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</si>
  <si>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</si>
  <si>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</si>
  <si>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</si>
  <si>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</si>
  <si>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</si>
  <si>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</si>
  <si>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</si>
  <si>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</si>
  <si>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</si>
  <si>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</si>
  <si>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</si>
  <si>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</si>
  <si>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</si>
  <si>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</si>
  <si>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</si>
  <si>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</si>
  <si>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</si>
  <si>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</si>
  <si>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</si>
  <si>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</si>
  <si>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</si>
  <si>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</si>
  <si>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</si>
  <si>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</si>
  <si>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</si>
  <si>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</si>
  <si>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</si>
  <si>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</si>
  <si>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</si>
  <si>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</si>
  <si>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</si>
  <si>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</si>
  <si>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</si>
  <si>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</si>
  <si>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</si>
  <si>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</si>
  <si>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</si>
  <si>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</si>
  <si>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</si>
  <si>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</si>
  <si>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</si>
  <si>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</si>
  <si>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</si>
  <si>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</si>
  <si>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</si>
  <si>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</si>
  <si>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</si>
  <si>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</si>
  <si>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</si>
  <si>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</si>
  <si>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</si>
  <si>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</si>
  <si>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</si>
  <si>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</si>
  <si>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</si>
  <si>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</si>
  <si>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</si>
  <si>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</si>
  <si>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</si>
  <si>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</si>
  <si>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</si>
  <si>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</si>
  <si>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</si>
  <si>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</si>
  <si>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</si>
  <si>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</si>
  <si>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</si>
  <si>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</si>
  <si>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</si>
  <si>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</si>
  <si>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</si>
  <si>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</si>
  <si>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</si>
  <si>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</si>
  <si>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</si>
  <si>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</si>
  <si>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</si>
  <si>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</si>
  <si>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</si>
  <si>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</si>
  <si>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</si>
  <si>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</si>
  <si>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</si>
  <si>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</si>
  <si>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</si>
  <si>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</si>
  <si>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</si>
  <si>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</si>
  <si>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</si>
  <si>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</si>
  <si>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</si>
  <si>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</si>
  <si>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</si>
  <si>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</si>
  <si>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</si>
  <si>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</si>
  <si>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</si>
  <si>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</si>
  <si>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</si>
  <si>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</si>
  <si>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</si>
  <si>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</si>
  <si>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</si>
  <si>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</si>
  <si>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</si>
  <si>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</si>
  <si>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</si>
  <si>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</si>
  <si>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</si>
  <si>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</si>
  <si>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</si>
  <si>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</si>
  <si>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</si>
  <si>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</si>
  <si>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</si>
  <si>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</si>
  <si>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</si>
  <si>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</si>
  <si>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</si>
  <si>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</si>
  <si>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</si>
  <si>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</si>
  <si>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</si>
  <si>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</si>
  <si>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</si>
  <si>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</si>
  <si>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</si>
  <si>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</si>
  <si>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</si>
  <si>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</si>
  <si>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</si>
  <si>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</si>
  <si>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</si>
  <si>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</si>
  <si>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</si>
  <si>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</si>
  <si>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</si>
  <si>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</si>
  <si>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</si>
  <si>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</si>
  <si>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</si>
  <si>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</si>
  <si>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</si>
  <si>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</si>
  <si>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</si>
  <si>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</si>
  <si>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</si>
  <si>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</si>
  <si>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</si>
  <si>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</si>
  <si>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</si>
  <si>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</si>
  <si>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</si>
  <si>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</si>
  <si>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</si>
  <si>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</si>
  <si>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</si>
  <si>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</si>
  <si>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</si>
  <si>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</si>
  <si>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</si>
  <si>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</si>
  <si>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</si>
  <si>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</si>
  <si>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</si>
  <si>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</si>
  <si>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</si>
  <si>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</si>
  <si>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</si>
  <si>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</si>
  <si>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</si>
  <si>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</si>
  <si>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</si>
  <si>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</si>
  <si>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</si>
  <si>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</si>
  <si>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</si>
  <si>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</si>
  <si>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</si>
  <si>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</si>
  <si>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</si>
  <si>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</si>
  <si>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</si>
  <si>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</si>
  <si>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</si>
  <si>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</si>
  <si>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</si>
  <si>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</si>
  <si>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</si>
  <si>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</si>
  <si>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</si>
  <si>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</si>
  <si>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</si>
  <si>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</si>
  <si>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</si>
  <si>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</si>
  <si>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</si>
  <si>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</si>
  <si>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</si>
  <si>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</si>
  <si>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</si>
  <si>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</si>
  <si>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</si>
  <si>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</si>
  <si>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</si>
  <si>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</si>
  <si>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</si>
  <si>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</si>
  <si>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</si>
  <si>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</si>
  <si>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</si>
  <si>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</si>
  <si>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</si>
  <si>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</si>
  <si>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</si>
  <si>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</si>
  <si>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</si>
  <si>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</si>
  <si>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</si>
  <si>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</si>
  <si>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</si>
  <si>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</si>
  <si>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</si>
  <si>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</si>
  <si>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</si>
  <si>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</si>
  <si>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</si>
  <si>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</si>
  <si>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</si>
  <si>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</si>
  <si>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</si>
  <si>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</si>
  <si>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</si>
  <si>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</si>
  <si>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</si>
  <si>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</si>
  <si>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</si>
  <si>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</si>
  <si>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</si>
  <si>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</si>
  <si>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</si>
  <si>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</si>
  <si>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</si>
  <si>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</si>
  <si>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</si>
  <si>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</si>
  <si>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</si>
  <si>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</si>
  <si>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</si>
  <si>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</si>
  <si>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</si>
  <si>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</si>
  <si>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</si>
  <si>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</si>
  <si>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</si>
  <si>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</si>
  <si>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</si>
  <si>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</si>
  <si>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</si>
  <si>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</si>
  <si>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</si>
  <si>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</si>
  <si>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</si>
  <si>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</si>
  <si>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</si>
  <si>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</si>
  <si>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</si>
  <si>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</si>
  <si>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</si>
  <si>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</si>
  <si>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</si>
  <si>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</si>
  <si>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</si>
  <si>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</si>
  <si>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</si>
  <si>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</si>
  <si>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</si>
  <si>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</si>
  <si>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</si>
  <si>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</si>
  <si>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</si>
  <si>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</si>
  <si>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</si>
  <si>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</si>
  <si>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</si>
  <si>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</si>
  <si>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</si>
  <si>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</si>
  <si>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</si>
  <si>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</si>
  <si>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</si>
  <si>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</si>
  <si>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</si>
  <si>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</si>
  <si>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</si>
  <si>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</si>
  <si>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</si>
  <si>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</si>
  <si>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</si>
  <si>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</si>
  <si>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</si>
  <si>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</si>
  <si>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</si>
  <si>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</si>
  <si>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</si>
  <si>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</si>
  <si>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</si>
  <si>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</si>
  <si>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</si>
  <si>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</si>
  <si>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</si>
  <si>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</si>
  <si>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</si>
  <si>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</si>
  <si>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</si>
  <si>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</si>
  <si>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</si>
  <si>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</si>
  <si>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</si>
  <si>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</si>
  <si>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</si>
  <si>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</si>
  <si>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</si>
  <si>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</si>
  <si>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</si>
  <si>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</si>
  <si>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</si>
  <si>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</si>
  <si>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</si>
  <si>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</si>
  <si>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</si>
  <si>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</si>
  <si>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</si>
  <si>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</si>
  <si>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</si>
  <si>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</si>
  <si>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</si>
  <si>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</si>
  <si>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</si>
  <si>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</si>
  <si>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</si>
  <si>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</si>
  <si>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</si>
  <si>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</si>
  <si>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</si>
  <si>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</si>
  <si>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</si>
  <si>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</si>
  <si>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</si>
  <si>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</si>
  <si>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</si>
  <si>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</si>
  <si>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</si>
  <si>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</si>
  <si>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</si>
  <si>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</si>
  <si>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</si>
  <si>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</si>
  <si>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</si>
  <si>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</si>
  <si>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</si>
  <si>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</si>
  <si>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</si>
  <si>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</si>
  <si>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</si>
  <si>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</si>
  <si>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</si>
  <si>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</si>
  <si>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</si>
  <si>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</si>
  <si>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</si>
  <si>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</si>
  <si>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</si>
  <si>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</si>
  <si>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</si>
  <si>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</si>
  <si>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</si>
  <si>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</si>
  <si>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</si>
  <si>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</si>
  <si>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</si>
  <si>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</si>
  <si>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</si>
  <si>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</si>
  <si>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</si>
  <si>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</si>
  <si>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</si>
  <si>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</si>
  <si>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</si>
  <si>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</si>
  <si>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</si>
  <si>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</si>
  <si>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</si>
  <si>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</si>
  <si>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</si>
  <si>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</si>
  <si>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</si>
  <si>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</si>
  <si>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</si>
  <si>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</si>
  <si>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</si>
  <si>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</si>
  <si>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</si>
  <si>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</si>
  <si>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</si>
  <si>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</si>
  <si>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</si>
  <si>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</si>
  <si>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</si>
  <si>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</si>
  <si>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</si>
  <si>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</si>
  <si>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</si>
  <si>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</si>
  <si>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</si>
  <si>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</si>
  <si>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</si>
  <si>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</si>
  <si>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</si>
  <si>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</si>
  <si>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</si>
  <si>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</si>
  <si>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</si>
  <si>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</si>
  <si>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</si>
  <si>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</si>
  <si>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</si>
  <si>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</si>
  <si>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</si>
  <si>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</si>
  <si>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</si>
  <si>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</si>
  <si>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</si>
  <si>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</si>
  <si>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</si>
  <si>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</si>
  <si>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</si>
  <si>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</si>
  <si>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</si>
  <si>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</si>
  <si>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</si>
  <si>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</si>
  <si>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</si>
  <si>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</si>
  <si>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</si>
  <si>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</si>
  <si>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</si>
  <si>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</si>
  <si>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</si>
  <si>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</si>
  <si>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</si>
  <si>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</si>
  <si>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</si>
  <si>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</si>
  <si>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</si>
  <si>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</si>
  <si>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</si>
  <si>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</si>
  <si>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</si>
  <si>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</si>
  <si>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</si>
  <si>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</si>
  <si>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</si>
  <si>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</si>
  <si>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</si>
  <si>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</si>
  <si>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</si>
  <si>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</si>
  <si>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</si>
  <si>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</si>
  <si>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</si>
  <si>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</si>
  <si>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</si>
  <si>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</si>
  <si>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</si>
  <si>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</si>
  <si>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</si>
  <si>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</si>
  <si>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</si>
  <si>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</si>
  <si>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</si>
  <si>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</si>
  <si>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</si>
  <si>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</si>
  <si>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</si>
  <si>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</si>
  <si>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</si>
  <si>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</si>
  <si>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</si>
  <si>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</si>
  <si>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</si>
  <si>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</si>
  <si>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</si>
  <si>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</si>
  <si>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</si>
  <si>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</si>
  <si>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</si>
  <si>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</si>
  <si>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</si>
  <si>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</si>
  <si>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</si>
  <si>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</si>
  <si>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</si>
  <si>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</si>
  <si>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</si>
  <si>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</si>
  <si>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</si>
  <si>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</si>
  <si>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</si>
  <si>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</si>
  <si>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</si>
  <si>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</si>
  <si>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</si>
  <si>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</si>
  <si>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</si>
  <si>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</si>
  <si>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</si>
  <si>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</si>
  <si>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</si>
  <si>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</si>
  <si>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</si>
  <si>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</si>
  <si>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</si>
  <si>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</si>
  <si>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</si>
  <si>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</si>
  <si>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</si>
  <si>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</si>
  <si>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</si>
  <si>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</si>
  <si>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</si>
  <si>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</si>
  <si>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</si>
  <si>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</si>
  <si>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</si>
  <si>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</si>
  <si>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</si>
  <si>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</si>
  <si>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</si>
  <si>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</si>
  <si>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</si>
  <si>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</si>
  <si>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</si>
  <si>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</si>
  <si>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</si>
  <si>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</si>
  <si>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</si>
  <si>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</si>
  <si>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</si>
  <si>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</si>
  <si>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</si>
  <si>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</si>
  <si>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</si>
  <si>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</si>
  <si>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</si>
  <si>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</si>
  <si>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</si>
  <si>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</si>
  <si>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</si>
  <si>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</si>
  <si>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</si>
  <si>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</si>
  <si>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</si>
  <si>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</si>
  <si>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</si>
  <si>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</si>
  <si>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</si>
  <si>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</si>
  <si>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</si>
  <si>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</si>
  <si>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</si>
  <si>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</si>
  <si>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</si>
  <si>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</si>
  <si>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</si>
  <si>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</si>
  <si>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</si>
  <si>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</si>
  <si>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</si>
  <si>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</si>
  <si>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</si>
  <si>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</si>
  <si>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</si>
  <si>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</si>
  <si>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</si>
  <si>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</si>
  <si>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</si>
  <si>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</si>
  <si>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</si>
  <si>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</si>
  <si>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</si>
  <si>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</si>
  <si>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</si>
  <si>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</si>
  <si>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</si>
  <si>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</si>
  <si>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</si>
  <si>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</si>
  <si>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</si>
  <si>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</si>
  <si>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</si>
  <si>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</si>
  <si>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</si>
  <si>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</si>
  <si>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</si>
  <si>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</si>
  <si>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</si>
  <si>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</si>
  <si>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</si>
  <si>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</si>
  <si>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</si>
  <si>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</si>
  <si>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</si>
  <si>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</si>
  <si>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</si>
  <si>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</si>
  <si>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</si>
  <si>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</si>
  <si>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</si>
  <si>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</si>
  <si>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</si>
  <si>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</si>
  <si>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</si>
  <si>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</si>
  <si>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</si>
  <si>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</si>
  <si>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</si>
  <si>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</si>
  <si>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</si>
  <si>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</si>
  <si>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</si>
  <si>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</si>
  <si>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</si>
  <si>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</si>
  <si>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</si>
  <si>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</si>
  <si>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</si>
  <si>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</si>
  <si>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</si>
  <si>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</si>
  <si>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</si>
  <si>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</si>
  <si>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</si>
  <si>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</si>
  <si>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</si>
  <si>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</si>
  <si>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</si>
  <si>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</si>
  <si>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</si>
  <si>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</si>
  <si>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</si>
  <si>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</si>
  <si>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</si>
  <si>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</si>
  <si>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</si>
  <si>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</si>
  <si>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</si>
  <si>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</si>
  <si>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</si>
  <si>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</si>
  <si>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</si>
  <si>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</si>
  <si>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</si>
  <si>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</si>
  <si>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</si>
  <si>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</si>
  <si>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</si>
  <si>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</si>
  <si>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</si>
  <si>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</si>
  <si>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</si>
  <si>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</si>
  <si>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</si>
  <si>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</si>
  <si>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</si>
  <si>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</si>
  <si>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</si>
  <si>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</si>
  <si>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</si>
  <si>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</si>
  <si>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</si>
  <si>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</si>
  <si>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</si>
  <si>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</si>
  <si>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</si>
  <si>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</si>
  <si>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</si>
  <si>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</si>
  <si>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</si>
  <si>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</si>
  <si>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</si>
  <si>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</si>
  <si>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</si>
  <si>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</si>
  <si>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</si>
  <si>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</si>
  <si>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</si>
  <si>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</si>
  <si>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</si>
  <si>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</si>
  <si>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</si>
  <si>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</si>
  <si>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</si>
  <si>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</si>
  <si>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</si>
  <si>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</si>
  <si>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</si>
  <si>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</si>
  <si>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</si>
  <si>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</si>
  <si>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</si>
  <si>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</si>
  <si>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</si>
  <si>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</si>
  <si>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</si>
  <si>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</si>
  <si>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</si>
  <si>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</si>
  <si>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</si>
  <si>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</si>
  <si>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</si>
  <si>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</si>
  <si>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</si>
  <si>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</si>
  <si>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</si>
  <si>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</si>
  <si>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</si>
  <si>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</si>
  <si>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</si>
  <si>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</si>
  <si>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</si>
  <si>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</si>
  <si>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</si>
  <si>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</si>
  <si>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</si>
  <si>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</si>
  <si>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</si>
  <si>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</si>
  <si>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</si>
  <si>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</si>
  <si>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</si>
  <si>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</si>
  <si>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</si>
  <si>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</si>
  <si>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</si>
  <si>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</si>
  <si>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</si>
  <si>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</si>
  <si>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</si>
  <si>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</si>
  <si>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</si>
  <si>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</si>
  <si>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</si>
  <si>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</si>
  <si>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</si>
  <si>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</si>
  <si>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</si>
  <si>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</si>
  <si>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</si>
  <si>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</si>
  <si>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</si>
  <si>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</si>
  <si>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</si>
  <si>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</si>
  <si>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</si>
  <si>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</si>
  <si>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</si>
  <si>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</si>
  <si>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</si>
  <si>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</si>
  <si>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</si>
  <si>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</si>
  <si>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</si>
  <si>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</si>
  <si>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</si>
  <si>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</si>
  <si>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</si>
  <si>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</si>
  <si>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</si>
  <si>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</si>
  <si>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</si>
  <si>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</si>
  <si>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</si>
  <si>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</si>
  <si>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</si>
  <si>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</si>
  <si>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</si>
  <si>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</si>
  <si>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</si>
  <si>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</si>
  <si>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</si>
  <si>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</si>
  <si>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</si>
  <si>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</si>
  <si>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</si>
  <si>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</si>
  <si>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</si>
  <si>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</si>
  <si>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</si>
  <si>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</si>
  <si>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</si>
  <si>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</si>
  <si>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</si>
  <si>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</si>
  <si>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</si>
  <si>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</si>
  <si>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</si>
  <si>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</si>
  <si>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</si>
  <si>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</si>
  <si>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</si>
  <si>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</si>
  <si>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</si>
  <si>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</si>
  <si>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</si>
  <si>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</si>
  <si>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</si>
  <si>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</si>
  <si>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</si>
  <si>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</si>
  <si>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</si>
  <si>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</si>
  <si>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</si>
  <si>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</si>
  <si>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</si>
  <si>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</si>
  <si>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</si>
  <si>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</si>
  <si>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</si>
  <si>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</si>
  <si>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</si>
  <si>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</si>
  <si>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</si>
  <si>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</si>
  <si>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</si>
  <si>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</si>
  <si>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</si>
  <si>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</si>
  <si>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</si>
  <si>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</si>
  <si>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</si>
  <si>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</si>
  <si>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</si>
  <si>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</si>
  <si>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</si>
  <si>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</si>
  <si>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</si>
  <si>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</si>
  <si>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</si>
  <si>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</si>
  <si>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</si>
  <si>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</si>
  <si>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</si>
  <si>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</si>
  <si>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</si>
  <si>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</si>
  <si>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</si>
  <si>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</si>
  <si>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</si>
  <si>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</si>
  <si>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</si>
  <si>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</si>
  <si>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</si>
  <si>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</si>
  <si>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</si>
  <si>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</si>
  <si>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</si>
  <si>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</si>
  <si>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</si>
  <si>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</si>
  <si>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</si>
  <si>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</si>
  <si>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</si>
  <si>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</si>
  <si>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</si>
  <si>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</si>
  <si>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</si>
  <si>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</si>
  <si>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</si>
  <si>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</si>
  <si>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</si>
  <si>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</si>
  <si>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</si>
  <si>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</si>
  <si>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</si>
  <si>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</si>
  <si>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</si>
  <si>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</si>
  <si>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</si>
  <si>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</si>
  <si>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</si>
  <si>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</si>
  <si>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</si>
  <si>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</si>
  <si>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</si>
  <si>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</si>
  <si>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</si>
  <si>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</si>
  <si>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</si>
  <si>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</si>
  <si>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</si>
  <si>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</si>
  <si>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</si>
  <si>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</si>
  <si>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</si>
  <si>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</si>
  <si>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</si>
  <si>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</si>
  <si>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</si>
  <si>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</si>
  <si>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</si>
  <si>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</si>
  <si>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</si>
  <si>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</si>
  <si>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</si>
  <si>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</si>
  <si>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</si>
  <si>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</si>
  <si>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</si>
  <si>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</si>
  <si>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</si>
  <si>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</si>
  <si>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</si>
  <si>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</si>
  <si>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</si>
  <si>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</si>
  <si>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</si>
  <si>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</si>
  <si>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</si>
  <si>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</si>
  <si>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</si>
  <si>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</si>
  <si>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</si>
  <si>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</si>
  <si>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</si>
  <si>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</si>
  <si>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</si>
  <si>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</si>
  <si>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</si>
  <si>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</si>
  <si>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</si>
  <si>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</si>
  <si>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</si>
  <si>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</si>
  <si>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</si>
  <si>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</si>
  <si>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</si>
  <si>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</si>
  <si>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</si>
  <si>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</si>
  <si>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</si>
  <si>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</si>
  <si>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</si>
  <si>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</si>
  <si>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</si>
  <si>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</si>
  <si>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</si>
  <si>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</si>
  <si>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</si>
  <si>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</si>
  <si>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</si>
  <si>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</si>
  <si>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</si>
  <si>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</si>
  <si>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</si>
  <si>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</si>
  <si>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</si>
  <si>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</si>
  <si>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</si>
  <si>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</si>
  <si>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</si>
  <si>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</si>
  <si>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</si>
  <si>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</si>
  <si>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</si>
  <si>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</si>
  <si>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</si>
  <si>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</si>
  <si>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</si>
  <si>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</si>
  <si>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</si>
  <si>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</si>
  <si>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</si>
  <si>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</si>
  <si>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</si>
  <si>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</si>
  <si>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</si>
  <si>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</si>
  <si>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</si>
  <si>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</si>
  <si>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</si>
  <si>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</si>
  <si>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</si>
  <si>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</si>
  <si>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</si>
  <si>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</si>
  <si>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</si>
  <si>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</si>
  <si>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</si>
  <si>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</si>
  <si>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</si>
  <si>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</si>
  <si>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</si>
  <si>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</si>
  <si>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</si>
  <si>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</si>
  <si>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</si>
  <si>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</si>
  <si>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</si>
  <si>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</si>
  <si>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</si>
  <si>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</si>
  <si>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</si>
  <si>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</si>
  <si>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</si>
  <si>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</si>
  <si>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</si>
  <si>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</si>
  <si>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</si>
  <si>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</si>
  <si>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</si>
  <si>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</si>
  <si>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</si>
  <si>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</si>
  <si>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</si>
  <si>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</si>
  <si>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</si>
  <si>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</si>
  <si>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</si>
  <si>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</si>
  <si>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</si>
  <si>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</si>
  <si>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</si>
  <si>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</si>
  <si>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</si>
  <si>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</si>
  <si>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</si>
  <si>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</si>
  <si>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</si>
  <si>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</si>
  <si>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</si>
  <si>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</si>
  <si>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</si>
  <si>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</si>
  <si>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</si>
  <si>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</si>
  <si>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</si>
  <si>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</si>
  <si>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</si>
  <si>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</si>
  <si>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</si>
  <si>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</si>
  <si>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</si>
  <si>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</si>
  <si>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</si>
  <si>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</si>
  <si>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</si>
  <si>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</si>
  <si>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</si>
  <si>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</si>
  <si>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</si>
  <si>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</si>
  <si>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</si>
  <si>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</si>
  <si>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</si>
  <si>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</si>
  <si>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</si>
  <si>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</si>
  <si>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</si>
  <si>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</si>
  <si>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</si>
  <si>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</si>
  <si>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</si>
  <si>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</si>
  <si>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</si>
  <si>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</si>
  <si>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</si>
  <si>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</si>
  <si>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</si>
  <si>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</si>
  <si>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</si>
  <si>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</si>
  <si>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</si>
  <si>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</si>
  <si>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</si>
  <si>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</si>
  <si>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</si>
  <si>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</si>
  <si>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</si>
  <si>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</si>
  <si>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</si>
  <si>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</si>
  <si>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</si>
  <si>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</si>
  <si>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</si>
  <si>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</si>
  <si>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</si>
  <si>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</si>
  <si>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</si>
  <si>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</si>
  <si>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</si>
  <si>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</si>
  <si>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</si>
  <si>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</si>
  <si>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</si>
  <si>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</si>
  <si>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</si>
  <si>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</si>
  <si>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</si>
  <si>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</si>
  <si>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</si>
  <si>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</si>
  <si>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</si>
  <si>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</si>
  <si>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</si>
  <si>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</si>
  <si>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</si>
  <si>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</si>
  <si>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</si>
  <si>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</si>
  <si>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</si>
  <si>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</si>
  <si>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</si>
  <si>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</si>
  <si>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</si>
  <si>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</si>
  <si>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</si>
  <si>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</si>
  <si>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</si>
  <si>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</si>
  <si>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</si>
  <si>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</si>
  <si>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</si>
  <si>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</si>
  <si>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</si>
  <si>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</si>
  <si>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</si>
  <si>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</si>
  <si>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</si>
  <si>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</si>
  <si>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</si>
  <si>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</si>
  <si>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</si>
  <si>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</si>
  <si>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</si>
  <si>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</si>
  <si>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</si>
  <si>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</si>
  <si>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</si>
  <si>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</si>
  <si>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</si>
  <si>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</si>
  <si>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</si>
  <si>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</si>
  <si>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</si>
  <si>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</si>
  <si>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</si>
  <si>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</si>
  <si>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</si>
  <si>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</si>
  <si>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</si>
  <si>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</si>
  <si>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</si>
  <si>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</si>
  <si>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</si>
  <si>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</si>
  <si>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</si>
  <si>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</si>
  <si>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</si>
  <si>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</si>
  <si>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</si>
  <si>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</si>
  <si>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</si>
  <si>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</si>
  <si>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</si>
  <si>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</si>
  <si>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</si>
  <si>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</si>
  <si>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</si>
  <si>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</si>
  <si>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</si>
  <si>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</si>
  <si>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</si>
  <si>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</si>
  <si>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</si>
  <si>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</si>
  <si>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</si>
  <si>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</si>
  <si>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</si>
  <si>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</si>
  <si>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</si>
  <si>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</si>
  <si>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</si>
  <si>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</si>
  <si>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</si>
  <si>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</si>
  <si>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</si>
  <si>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</si>
  <si>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</si>
  <si>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</si>
  <si>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</si>
  <si>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</si>
  <si>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</si>
  <si>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</si>
  <si>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</si>
  <si>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</si>
  <si>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</si>
  <si>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</si>
  <si>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</si>
  <si>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</si>
  <si>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</si>
  <si>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</si>
  <si>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</si>
  <si>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</si>
  <si>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</si>
  <si>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</si>
  <si>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</si>
  <si>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</si>
  <si>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</si>
  <si>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</si>
  <si>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</si>
  <si>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</si>
  <si>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</si>
  <si>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</si>
  <si>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</si>
  <si>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</si>
  <si>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</si>
  <si>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</si>
  <si>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</si>
  <si>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</si>
  <si>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</si>
  <si>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</si>
  <si>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</si>
  <si>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</si>
  <si>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</si>
  <si>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</si>
  <si>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</si>
  <si>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</si>
  <si>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</si>
  <si>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</si>
  <si>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</si>
  <si>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</si>
  <si>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</si>
  <si>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</si>
  <si>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</si>
  <si>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</si>
  <si>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</si>
  <si>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</si>
  <si>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</si>
  <si>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</si>
  <si>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</si>
  <si>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</si>
  <si>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</si>
  <si>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</si>
  <si>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</si>
  <si>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</si>
  <si>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</si>
  <si>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</si>
  <si>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</si>
  <si>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</si>
  <si>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</si>
  <si>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</si>
  <si>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</si>
  <si>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</si>
  <si>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</si>
  <si>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</si>
  <si>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</si>
  <si>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</si>
  <si>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</si>
  <si>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</si>
  <si>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</si>
  <si>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</si>
  <si>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</si>
  <si>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</si>
  <si>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</si>
  <si>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</si>
  <si>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</si>
  <si>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</si>
  <si>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</si>
  <si>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</si>
  <si>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</si>
  <si>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</si>
  <si>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</si>
  <si>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</si>
  <si>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</si>
  <si>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</si>
  <si>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</si>
  <si>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</si>
  <si>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</si>
  <si>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</si>
  <si>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</si>
  <si>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</si>
  <si>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</si>
  <si>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</si>
  <si>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</si>
  <si>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</si>
  <si>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</si>
  <si>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</si>
  <si>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</si>
  <si>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</si>
  <si>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</si>
  <si>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</si>
  <si>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</si>
  <si>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</si>
  <si>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</si>
  <si>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</si>
  <si>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</si>
  <si>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</si>
  <si>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</si>
  <si>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</si>
  <si>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</si>
  <si>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</si>
  <si>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</si>
  <si>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</si>
  <si>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</si>
  <si>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</si>
  <si>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</si>
  <si>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</si>
  <si>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</si>
  <si>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</si>
  <si>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</si>
  <si>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</si>
  <si>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</si>
  <si>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</si>
  <si>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</si>
  <si>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</si>
  <si>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</si>
  <si>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</si>
  <si>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</si>
  <si>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</si>
  <si>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</si>
  <si>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</si>
  <si>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</si>
  <si>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</si>
  <si>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</si>
  <si>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</si>
  <si>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</si>
  <si>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</si>
  <si>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</si>
  <si>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</si>
  <si>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</si>
  <si>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</si>
  <si>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</si>
  <si>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</si>
  <si>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</si>
  <si>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</si>
  <si>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</si>
  <si>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</si>
  <si>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</si>
  <si>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</si>
  <si>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</si>
  <si>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</si>
  <si>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</si>
  <si>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</si>
  <si>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</si>
  <si>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</si>
  <si>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</si>
  <si>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</si>
  <si>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</si>
  <si>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</si>
  <si>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</si>
  <si>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</si>
  <si>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</si>
  <si>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</si>
  <si>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</si>
  <si>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</si>
  <si>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</si>
  <si>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</si>
  <si>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</si>
  <si>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</si>
  <si>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</si>
  <si>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</si>
  <si>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</si>
  <si>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</si>
  <si>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</si>
  <si>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</si>
  <si>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</si>
  <si>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</si>
  <si>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</si>
  <si>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</si>
  <si>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</si>
  <si>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</si>
  <si>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</si>
  <si>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</si>
  <si>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</si>
  <si>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</si>
  <si>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</si>
  <si>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</si>
  <si>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</si>
  <si>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</si>
  <si>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</si>
  <si>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</si>
  <si>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</si>
  <si>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</si>
  <si>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</si>
  <si>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</si>
  <si>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</si>
  <si>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</si>
  <si>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</si>
  <si>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</si>
  <si>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</si>
  <si>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</si>
  <si>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</si>
  <si>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</si>
  <si>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</si>
  <si>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</si>
  <si>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</si>
  <si>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</si>
  <si>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</si>
  <si>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</si>
  <si>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</si>
  <si>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</si>
  <si>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</si>
  <si>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</si>
  <si>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</si>
  <si>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</si>
  <si>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</si>
  <si>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</si>
  <si>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</si>
  <si>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</si>
  <si>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</si>
  <si>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</si>
  <si>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</si>
  <si>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</si>
  <si>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</si>
  <si>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</si>
  <si>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</si>
  <si>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</si>
  <si>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</si>
  <si>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</si>
  <si>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</si>
  <si>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</si>
  <si>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</si>
  <si>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</si>
  <si>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</si>
  <si>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</si>
  <si>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</si>
  <si>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</si>
  <si>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</si>
  <si>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</si>
  <si>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</si>
  <si>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</si>
  <si>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</si>
  <si>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</si>
  <si>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</si>
  <si>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</si>
  <si>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</si>
  <si>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</si>
  <si>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</si>
  <si>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</si>
  <si>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</si>
  <si>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</si>
  <si>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</si>
  <si>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</si>
  <si>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</si>
  <si>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</si>
  <si>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</si>
  <si>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</si>
  <si>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</si>
  <si>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</si>
  <si>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</si>
  <si>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</si>
  <si>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</si>
  <si>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</si>
  <si>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</si>
  <si>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</si>
  <si>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</si>
  <si>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</si>
  <si>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</si>
  <si>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</si>
  <si>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</si>
  <si>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</si>
  <si>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</si>
  <si>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</si>
  <si>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</si>
  <si>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</si>
  <si>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</si>
  <si>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</si>
  <si>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</si>
  <si>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</si>
  <si>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</si>
  <si>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</si>
  <si>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</si>
  <si>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</si>
  <si>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</si>
  <si>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</si>
  <si>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</si>
  <si>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</si>
  <si>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</si>
  <si>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</si>
  <si>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</si>
  <si>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</si>
  <si>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</si>
  <si>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</si>
  <si>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</si>
  <si>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</si>
  <si>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</si>
  <si>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</si>
  <si>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</si>
  <si>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</si>
  <si>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</si>
  <si>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</si>
  <si>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</si>
  <si>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</si>
  <si>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</si>
  <si>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</si>
  <si>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</si>
  <si>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</si>
  <si>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</si>
  <si>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</si>
  <si>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</si>
  <si>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</si>
  <si>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</si>
  <si>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</si>
  <si>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</si>
  <si>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</si>
  <si>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</si>
  <si>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</si>
  <si>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</si>
  <si>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</si>
  <si>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</si>
  <si>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</si>
  <si>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</si>
  <si>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</si>
  <si>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</si>
  <si>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</si>
  <si>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</si>
  <si>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</si>
  <si>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</si>
  <si>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</si>
  <si>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</si>
  <si>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</si>
  <si>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</si>
  <si>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</si>
  <si>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</si>
  <si>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</si>
  <si>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</si>
  <si>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</si>
  <si>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</si>
  <si>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</si>
  <si>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</si>
  <si>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</si>
  <si>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</si>
  <si>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</si>
  <si>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</si>
  <si>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</si>
  <si>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</si>
  <si>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</si>
  <si>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</si>
  <si>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</si>
  <si>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</si>
  <si>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</si>
  <si>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</si>
  <si>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</si>
  <si>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</si>
  <si>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</si>
  <si>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</si>
  <si>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</si>
  <si>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</si>
  <si>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</si>
  <si>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</si>
  <si>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</si>
  <si>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</si>
  <si>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</si>
  <si>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</si>
  <si>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</si>
  <si>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</si>
  <si>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</si>
  <si>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</si>
  <si>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</si>
  <si>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</si>
  <si>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</si>
  <si>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</si>
  <si>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</si>
  <si>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</si>
  <si>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</si>
  <si>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</si>
  <si>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</si>
  <si>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</si>
  <si>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</si>
  <si>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</si>
  <si>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</si>
  <si>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</si>
  <si>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</si>
  <si>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</si>
  <si>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</si>
  <si>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</si>
  <si>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</si>
  <si>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</si>
  <si>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</si>
  <si>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</si>
  <si>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</si>
  <si>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</si>
  <si>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</si>
  <si>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</si>
  <si>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</si>
  <si>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</si>
  <si>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</si>
  <si>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</si>
  <si>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</si>
  <si>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</si>
  <si>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</si>
  <si>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</si>
  <si>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</si>
  <si>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</si>
  <si>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</si>
  <si>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</si>
  <si>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</si>
  <si>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</si>
  <si>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</si>
  <si>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</si>
  <si>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</si>
  <si>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</si>
  <si>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</si>
  <si>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</si>
  <si>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</si>
  <si>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</si>
  <si>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</si>
  <si>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</si>
  <si>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</si>
  <si>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</si>
  <si>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</si>
  <si>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</si>
  <si>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</si>
  <si>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</si>
  <si>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</si>
  <si>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</si>
  <si>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</si>
  <si>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</si>
  <si>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</si>
  <si>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</si>
  <si>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</si>
  <si>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</si>
  <si>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</si>
  <si>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</si>
  <si>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</si>
  <si>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</si>
  <si>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</si>
  <si>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</si>
  <si>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</si>
  <si>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</si>
  <si>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</si>
  <si>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</si>
  <si>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</si>
  <si>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</si>
  <si>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</si>
  <si>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</si>
  <si>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</si>
  <si>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</si>
  <si>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</si>
  <si>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</si>
  <si>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</si>
  <si>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</si>
  <si>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</si>
  <si>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</si>
  <si>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</si>
  <si>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</si>
  <si>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</si>
  <si>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</si>
  <si>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</si>
  <si>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</si>
  <si>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</si>
  <si>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</si>
  <si>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</si>
  <si>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</si>
  <si>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</si>
  <si>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</si>
  <si>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</si>
  <si>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</si>
  <si>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</si>
  <si>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</si>
  <si>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</si>
  <si>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</si>
  <si>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</si>
  <si>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</si>
  <si>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</si>
  <si>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</si>
  <si>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</si>
  <si>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</si>
  <si>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</si>
  <si>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</si>
  <si>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</si>
  <si>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</si>
  <si>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</si>
  <si>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</si>
  <si>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</si>
  <si>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</si>
  <si>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</si>
  <si>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</si>
  <si>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</si>
  <si>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</si>
  <si>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</si>
  <si>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</si>
  <si>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</si>
  <si>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</si>
  <si>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</si>
  <si>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</si>
  <si>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</si>
  <si>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</si>
  <si>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</si>
  <si>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</si>
  <si>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</si>
  <si>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</si>
  <si>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</si>
  <si>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</si>
  <si>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</si>
  <si>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</si>
  <si>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</si>
  <si>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</si>
  <si>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</si>
  <si>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</si>
  <si>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</si>
  <si>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</si>
  <si>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</si>
  <si>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</si>
  <si>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</si>
  <si>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</si>
  <si>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</si>
  <si>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</si>
  <si>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</si>
  <si>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</si>
  <si>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</si>
  <si>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</si>
  <si>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</si>
  <si>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</si>
  <si>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</si>
  <si>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</si>
  <si>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</si>
  <si>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</si>
  <si>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</si>
  <si>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</si>
  <si>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</si>
  <si>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</si>
  <si>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</si>
  <si>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</si>
  <si>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</si>
  <si>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</si>
  <si>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</si>
  <si>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</si>
  <si>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</si>
  <si>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</si>
  <si>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</si>
  <si>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</si>
  <si>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</si>
  <si>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</si>
  <si>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</si>
  <si>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</si>
  <si>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</si>
  <si>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</si>
  <si>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</si>
  <si>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</si>
  <si>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</si>
  <si>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</si>
  <si>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</si>
  <si>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</si>
  <si>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</si>
  <si>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</si>
  <si>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</si>
  <si>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</si>
  <si>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</si>
  <si>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</si>
  <si>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</si>
  <si>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</si>
  <si>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</si>
  <si>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</si>
  <si>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</si>
  <si>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</si>
  <si>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</si>
  <si>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</si>
  <si>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</si>
  <si>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</si>
  <si>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</si>
  <si>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</si>
  <si>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</si>
  <si>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</si>
  <si>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</si>
  <si>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</si>
  <si>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</si>
  <si>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</si>
  <si>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</si>
  <si>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</si>
  <si>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</si>
  <si>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</si>
  <si>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</si>
  <si>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</si>
  <si>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</si>
  <si>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</si>
  <si>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</si>
  <si>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</si>
  <si>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</si>
  <si>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</si>
  <si>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</si>
  <si>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</si>
  <si>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</si>
  <si>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</si>
  <si>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</si>
  <si>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</si>
  <si>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</si>
  <si>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</si>
  <si>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</si>
  <si>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</si>
  <si>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</si>
  <si>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</si>
  <si>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</si>
  <si>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</si>
  <si>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</si>
  <si>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</si>
  <si>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</si>
  <si>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</si>
  <si>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</si>
  <si>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</si>
  <si>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</si>
  <si>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</si>
  <si>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</si>
  <si>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</si>
  <si>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</si>
  <si>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</si>
  <si>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</si>
  <si>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</si>
  <si>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</si>
  <si>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</si>
  <si>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</si>
  <si>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</si>
  <si>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</si>
  <si>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</si>
  <si>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</si>
  <si>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</si>
  <si>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</si>
  <si>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</si>
  <si>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</si>
  <si>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</si>
  <si>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</si>
  <si>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</si>
  <si>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</si>
  <si>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</si>
  <si>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</si>
  <si>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</si>
  <si>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</si>
  <si>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</si>
  <si>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</si>
  <si>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</si>
  <si>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</si>
  <si>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</si>
  <si>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</si>
  <si>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</si>
  <si>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</si>
  <si>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</si>
  <si>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</si>
  <si>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</si>
  <si>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</si>
  <si>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</si>
  <si>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</si>
  <si>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</si>
  <si>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</si>
  <si>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</si>
  <si>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</si>
  <si>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</si>
  <si>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</si>
  <si>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</si>
  <si>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</si>
  <si>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</si>
  <si>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</si>
  <si>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</si>
  <si>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</si>
  <si>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</si>
  <si>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</si>
  <si>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</si>
  <si>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</si>
  <si>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</si>
  <si>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</si>
  <si>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</si>
  <si>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</si>
  <si>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</si>
  <si>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</si>
  <si>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</si>
  <si>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</si>
  <si>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</si>
  <si>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</si>
  <si>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</si>
  <si>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</si>
  <si>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</si>
  <si>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</si>
  <si>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</si>
  <si>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</si>
  <si>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</si>
  <si>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</si>
  <si>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</si>
  <si>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</si>
  <si>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</si>
  <si>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</si>
  <si>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</si>
  <si>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</si>
  <si>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</si>
  <si>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</si>
  <si>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</si>
  <si>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</si>
  <si>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</si>
  <si>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</si>
  <si>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</si>
  <si>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</si>
  <si>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</si>
  <si>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</si>
  <si>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</si>
  <si>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</si>
  <si>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</si>
  <si>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</si>
  <si>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</si>
  <si>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</si>
  <si>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</si>
  <si>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</si>
  <si>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</si>
  <si>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</si>
  <si>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</si>
  <si>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</si>
  <si>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</si>
  <si>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</si>
  <si>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</si>
  <si>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</si>
  <si>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</si>
  <si>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</si>
  <si>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</si>
  <si>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</si>
  <si>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</si>
  <si>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</si>
  <si>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</si>
  <si>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</si>
  <si>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</si>
  <si>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</si>
  <si>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</si>
  <si>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</si>
  <si>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</si>
  <si>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</si>
  <si>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</si>
  <si>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</si>
  <si>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</si>
  <si>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</si>
  <si>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</si>
  <si>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</si>
  <si>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</si>
  <si>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</si>
  <si>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</si>
  <si>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</si>
  <si>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</si>
  <si>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</si>
  <si>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</si>
  <si>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</si>
  <si>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</si>
  <si>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</si>
  <si>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</si>
  <si>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</si>
  <si>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</si>
  <si>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</si>
  <si>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</si>
  <si>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</si>
  <si>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</si>
  <si>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</si>
  <si>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</si>
  <si>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</si>
  <si>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</si>
  <si>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</si>
  <si>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</si>
  <si>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</si>
  <si>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</si>
  <si>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</si>
  <si>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</si>
  <si>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</si>
  <si>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</si>
  <si>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</si>
  <si>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</si>
  <si>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</si>
  <si>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</si>
  <si>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</si>
  <si>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</si>
  <si>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</si>
  <si>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</si>
  <si>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</si>
  <si>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</si>
  <si>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</si>
  <si>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</si>
  <si>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</si>
  <si>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</si>
  <si>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</si>
  <si>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</si>
  <si>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</si>
  <si>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</si>
  <si>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</si>
  <si>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</si>
  <si>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</si>
  <si>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</si>
  <si>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</si>
  <si>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</si>
  <si>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</si>
  <si>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</si>
  <si>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</si>
  <si>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</si>
  <si>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</si>
  <si>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</si>
  <si>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</si>
  <si>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</si>
  <si>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</si>
  <si>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</si>
  <si>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</si>
  <si>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</si>
  <si>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</si>
  <si>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</si>
  <si>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</si>
  <si>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</si>
  <si>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</si>
  <si>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</si>
  <si>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</si>
  <si>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</si>
  <si>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</si>
  <si>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</si>
  <si>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</si>
  <si>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</si>
  <si>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</si>
  <si>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</si>
  <si>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</si>
  <si>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</si>
  <si>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</si>
  <si>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</si>
  <si>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</si>
  <si>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</si>
  <si>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</si>
  <si>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</si>
  <si>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</si>
  <si>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</si>
  <si>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</si>
  <si>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</si>
  <si>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</si>
  <si>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</si>
  <si>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</si>
  <si>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</si>
  <si>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</si>
  <si>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</si>
  <si>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</si>
  <si>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</si>
  <si>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</si>
  <si>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</si>
  <si>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</si>
  <si>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</si>
  <si>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</si>
  <si>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</si>
  <si>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</si>
  <si>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</si>
  <si>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</si>
  <si>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</si>
  <si>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</si>
  <si>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</si>
  <si>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</si>
  <si>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</si>
  <si>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</si>
  <si>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</si>
  <si>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</si>
  <si>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</si>
  <si>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</si>
  <si>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</si>
  <si>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</si>
  <si>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</si>
  <si>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</si>
  <si>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</si>
  <si>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</si>
  <si>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</si>
  <si>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</si>
  <si>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</si>
  <si>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</si>
  <si>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</si>
  <si>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</si>
  <si>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</si>
  <si>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</si>
  <si>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</si>
  <si>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</si>
  <si>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</si>
  <si>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</si>
  <si>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</si>
  <si>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</si>
  <si>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</si>
  <si>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</si>
  <si>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</si>
  <si>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</si>
  <si>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</si>
  <si>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</si>
  <si>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</si>
  <si>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</si>
  <si>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</si>
  <si>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</si>
  <si>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</si>
  <si>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</si>
  <si>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</si>
  <si>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</si>
  <si>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</si>
  <si>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</si>
  <si>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</si>
  <si>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</si>
  <si>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</si>
  <si>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</si>
  <si>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</si>
  <si>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</si>
  <si>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</si>
  <si>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</si>
  <si>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</si>
  <si>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</si>
  <si>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</si>
  <si>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</si>
  <si>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</si>
  <si>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</si>
  <si>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</si>
  <si>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</si>
  <si>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</si>
  <si>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</si>
  <si>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</si>
  <si>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</si>
  <si>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</si>
  <si>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</si>
  <si>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</si>
  <si>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</si>
  <si>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</si>
  <si>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</si>
  <si>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</si>
  <si>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</si>
  <si>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</si>
  <si>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</si>
  <si>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</si>
  <si>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</si>
  <si>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</si>
  <si>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</si>
  <si>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</si>
  <si>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</si>
  <si>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</si>
  <si>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</si>
  <si>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</si>
  <si>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</si>
  <si>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</si>
  <si>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</si>
  <si>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</si>
  <si>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</si>
  <si>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</si>
  <si>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</si>
  <si>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</si>
  <si>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</si>
  <si>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</si>
  <si>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</si>
  <si>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</si>
  <si>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</si>
  <si>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</si>
  <si>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</si>
  <si>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</si>
  <si>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</si>
  <si>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</si>
  <si>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</si>
  <si>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</si>
  <si>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</si>
  <si>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</si>
  <si>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</si>
  <si>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</si>
  <si>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</si>
  <si>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</si>
  <si>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</si>
  <si>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</si>
  <si>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</si>
  <si>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</si>
  <si>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</si>
  <si>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</si>
  <si>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</si>
  <si>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</si>
  <si>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</si>
  <si>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</si>
  <si>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</si>
  <si>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</si>
  <si>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</si>
  <si>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</si>
  <si>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</si>
  <si>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</si>
  <si>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</si>
  <si>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</si>
  <si>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</si>
  <si>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</si>
  <si>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</si>
  <si>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</si>
  <si>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</si>
  <si>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</si>
  <si>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</si>
  <si>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</si>
  <si>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</si>
  <si>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</si>
  <si>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</si>
  <si>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</si>
  <si>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</si>
  <si>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</si>
  <si>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</si>
  <si>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</si>
  <si>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</si>
  <si>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</si>
  <si>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</si>
  <si>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</si>
  <si>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</si>
  <si>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</si>
  <si>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</si>
  <si>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</si>
  <si>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</si>
  <si>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</si>
  <si>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</si>
  <si>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</si>
  <si>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</si>
  <si>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</si>
  <si>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</si>
  <si>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</si>
  <si>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</si>
  <si>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</si>
  <si>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</si>
  <si>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</si>
  <si>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</si>
  <si>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</si>
  <si>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</si>
  <si>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</si>
  <si>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</si>
  <si>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</si>
  <si>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</si>
  <si>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</si>
  <si>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</si>
  <si>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</si>
  <si>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</si>
  <si>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</si>
  <si>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</si>
  <si>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</si>
  <si>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</si>
  <si>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</si>
  <si>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</si>
  <si>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</si>
  <si>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</si>
  <si>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</si>
  <si>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</si>
  <si>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</si>
  <si>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</si>
  <si>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</si>
  <si>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</si>
  <si>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</si>
  <si>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</si>
  <si>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</si>
  <si>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</si>
  <si>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</si>
  <si>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</si>
  <si>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</si>
  <si>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</si>
  <si>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</si>
  <si>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</si>
  <si>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</si>
  <si>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</si>
  <si>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</si>
  <si>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</si>
  <si>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</si>
  <si>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</si>
  <si>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</si>
  <si>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</si>
  <si>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</si>
  <si>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</si>
  <si>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</si>
  <si>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</si>
  <si>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</si>
  <si>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</si>
  <si>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</si>
  <si>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</si>
  <si>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</si>
  <si>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</si>
  <si>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</si>
  <si>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</si>
  <si>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</si>
  <si>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</si>
  <si>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</si>
  <si>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</si>
  <si>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</si>
  <si>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</si>
  <si>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</si>
  <si>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</si>
  <si>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</si>
  <si>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</si>
  <si>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</si>
  <si>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</si>
  <si>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</si>
  <si>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</si>
  <si>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</si>
  <si>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</si>
  <si>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</si>
  <si>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</si>
  <si>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</si>
  <si>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</si>
  <si>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</si>
  <si>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</si>
  <si>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</si>
  <si>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</si>
  <si>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</si>
  <si>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</si>
  <si>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</si>
  <si>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</si>
  <si>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</si>
  <si>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</si>
  <si>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</si>
  <si>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</si>
  <si>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</si>
  <si>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</si>
  <si>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</si>
  <si>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</si>
  <si>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</si>
  <si>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</si>
  <si>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</si>
  <si>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</si>
  <si>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</si>
  <si>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</si>
  <si>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</si>
  <si>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</si>
  <si>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</si>
  <si>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</si>
  <si>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</si>
  <si>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</si>
  <si>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</si>
  <si>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</si>
  <si>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</si>
  <si>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</si>
  <si>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</si>
  <si>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</si>
  <si>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</si>
  <si>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</si>
  <si>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</si>
  <si>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</si>
  <si>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</si>
  <si>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</si>
  <si>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</si>
  <si>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</si>
  <si>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</si>
  <si>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</si>
  <si>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</si>
  <si>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</si>
  <si>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</si>
  <si>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</si>
  <si>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</si>
  <si>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</si>
  <si>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</si>
  <si>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</si>
  <si>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</si>
  <si>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</si>
  <si>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</si>
  <si>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</si>
  <si>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</si>
  <si>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</si>
  <si>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</si>
  <si>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</si>
  <si>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</si>
  <si>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</si>
  <si>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</si>
  <si>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</si>
  <si>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</si>
  <si>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</si>
  <si>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</si>
  <si>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</si>
  <si>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</si>
  <si>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</si>
  <si>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</si>
  <si>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</si>
  <si>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</si>
  <si>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</si>
  <si>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</si>
  <si>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</si>
  <si>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</si>
  <si>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</si>
  <si>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</si>
  <si>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</si>
  <si>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</si>
  <si>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</si>
  <si>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</si>
  <si>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</si>
  <si>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</si>
  <si>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</si>
  <si>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</si>
  <si>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</si>
  <si>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</si>
  <si>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</si>
  <si>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</si>
  <si>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</si>
  <si>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</si>
  <si>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</si>
  <si>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</si>
  <si>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</si>
  <si>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</si>
  <si>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</si>
  <si>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</si>
  <si>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</si>
  <si>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</si>
  <si>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</si>
  <si>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</si>
  <si>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</si>
  <si>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</si>
  <si>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</si>
  <si>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</si>
  <si>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</si>
  <si>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</si>
  <si>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</si>
  <si>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</si>
  <si>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</si>
  <si>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</si>
  <si>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</si>
  <si>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</si>
  <si>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</si>
  <si>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</si>
  <si>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</si>
  <si>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</si>
  <si>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</si>
  <si>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</si>
  <si>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</si>
  <si>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</si>
  <si>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</si>
  <si>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</si>
  <si>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</si>
  <si>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</si>
  <si>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</si>
  <si>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</si>
  <si>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</si>
  <si>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</si>
  <si>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</si>
  <si>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</si>
  <si>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</si>
  <si>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</si>
  <si>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</si>
  <si>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</si>
  <si>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</si>
  <si>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</si>
  <si>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</si>
  <si>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</si>
  <si>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</si>
  <si>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</si>
  <si>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</si>
  <si>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</si>
  <si>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</si>
  <si>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</si>
  <si>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</si>
  <si>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</si>
  <si>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</si>
  <si>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</si>
  <si>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</si>
  <si>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</si>
  <si>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</si>
  <si>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</si>
  <si>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</si>
  <si>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</si>
  <si>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</si>
  <si>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</si>
  <si>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</si>
  <si>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</si>
  <si>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</si>
  <si>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</si>
  <si>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</si>
  <si>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</si>
  <si>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</si>
  <si>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</si>
  <si>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</si>
  <si>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</si>
  <si>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</si>
  <si>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</si>
  <si>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</si>
  <si>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</si>
  <si>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</si>
  <si>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</si>
  <si>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</si>
  <si>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</si>
  <si>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</si>
  <si>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</si>
  <si>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</si>
  <si>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</si>
  <si>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</si>
  <si>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</si>
  <si>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</si>
  <si>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</si>
  <si>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</si>
  <si>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</si>
  <si>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</si>
  <si>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</si>
  <si>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</si>
  <si>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</si>
  <si>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</si>
  <si>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</si>
  <si>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</si>
  <si>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</si>
  <si>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</si>
  <si>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</si>
  <si>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</si>
  <si>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</si>
  <si>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</si>
  <si>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</si>
  <si>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</si>
  <si>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</si>
  <si>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</si>
  <si>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</si>
  <si>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</si>
  <si>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</si>
  <si>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</si>
  <si>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</si>
  <si>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</si>
  <si>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</si>
  <si>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</si>
  <si>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</si>
  <si>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</si>
  <si>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</si>
  <si>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</si>
  <si>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</si>
  <si>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</si>
  <si>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</si>
  <si>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</si>
  <si>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</si>
  <si>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</si>
  <si>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</si>
  <si>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</si>
  <si>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</si>
  <si>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</si>
  <si>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</si>
  <si>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</si>
  <si>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</si>
  <si>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</si>
  <si>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</si>
  <si>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</si>
  <si>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</si>
  <si>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</si>
  <si>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</si>
  <si>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</si>
  <si>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</si>
  <si>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</si>
  <si>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</si>
  <si>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</si>
  <si>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</si>
  <si>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</si>
  <si>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</si>
  <si>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</si>
  <si>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</si>
  <si>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</si>
  <si>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</si>
  <si>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</si>
  <si>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</si>
  <si>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</si>
  <si>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</si>
  <si>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</si>
  <si>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</si>
  <si>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</si>
  <si>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</si>
  <si>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</si>
  <si>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</si>
  <si>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</si>
  <si>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</si>
  <si>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</si>
  <si>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</si>
  <si>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</si>
  <si>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</si>
  <si>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</si>
  <si>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</si>
  <si>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</si>
  <si>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</si>
  <si>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</si>
  <si>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</si>
  <si>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</si>
  <si>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</si>
  <si>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</si>
  <si>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</si>
  <si>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</si>
  <si>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</si>
  <si>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</si>
  <si>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</si>
  <si>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</si>
  <si>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</si>
  <si>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</si>
  <si>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</si>
  <si>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</si>
  <si>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</si>
  <si>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</si>
  <si>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</si>
  <si>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</si>
  <si>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</si>
  <si>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</si>
  <si>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</si>
  <si>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</si>
  <si>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</si>
  <si>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</si>
  <si>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</si>
  <si>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</si>
  <si>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</si>
  <si>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</si>
  <si>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</si>
  <si>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</si>
  <si>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</si>
  <si>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</si>
  <si>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</si>
  <si>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</si>
  <si>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</si>
  <si>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</si>
  <si>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</si>
  <si>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</si>
  <si>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</si>
  <si>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</si>
  <si>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</si>
  <si>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</si>
  <si>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</si>
  <si>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</si>
  <si>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</si>
  <si>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</si>
  <si>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</si>
  <si>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</si>
  <si>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</si>
  <si>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</si>
  <si>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</si>
  <si>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</si>
  <si>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</si>
  <si>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</si>
  <si>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</si>
  <si>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</si>
  <si>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</si>
  <si>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</si>
  <si>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</si>
  <si>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</si>
  <si>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</si>
  <si>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</si>
  <si>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</si>
  <si>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</si>
  <si>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</si>
  <si>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</si>
  <si>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</si>
  <si>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</si>
  <si>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</si>
  <si>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</si>
  <si>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</si>
  <si>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</si>
  <si>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</si>
  <si>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</si>
  <si>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</si>
  <si>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</si>
  <si>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</si>
  <si>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</si>
  <si>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</si>
  <si>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</si>
  <si>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</si>
  <si>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</si>
  <si>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</si>
  <si>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</si>
  <si>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</si>
  <si>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</si>
  <si>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</si>
  <si>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</si>
  <si>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</si>
  <si>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</si>
  <si>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</si>
  <si>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</si>
  <si>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</si>
  <si>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</si>
  <si>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</si>
  <si>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</si>
  <si>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</si>
  <si>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</si>
  <si>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</si>
  <si>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</si>
  <si>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</si>
  <si>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</si>
  <si>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</si>
  <si>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</si>
  <si>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</si>
  <si>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</si>
  <si>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</si>
  <si>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</si>
  <si>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</si>
  <si>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</si>
  <si>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</si>
  <si>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</si>
  <si>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</si>
  <si>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</si>
  <si>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</si>
  <si>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</si>
  <si>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</si>
  <si>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</si>
  <si>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</si>
  <si>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</si>
  <si>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</si>
  <si>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</si>
  <si>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</si>
  <si>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</si>
  <si>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</si>
  <si>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</si>
  <si>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</si>
  <si>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</si>
  <si>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</si>
  <si>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</si>
  <si>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</si>
  <si>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</si>
  <si>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</si>
  <si>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</si>
  <si>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</si>
  <si>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</si>
  <si>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</si>
  <si>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</si>
  <si>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</si>
  <si>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</si>
  <si>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</si>
  <si>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</si>
  <si>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</si>
  <si>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</si>
  <si>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</si>
  <si>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</si>
  <si>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</si>
  <si>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</si>
  <si>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</si>
  <si>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</si>
  <si>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</si>
  <si>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</si>
  <si>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</si>
  <si>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</si>
  <si>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</si>
  <si>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</si>
  <si>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</si>
  <si>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</si>
  <si>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</si>
  <si>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</si>
  <si>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</si>
  <si>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</si>
  <si>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</si>
  <si>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</si>
  <si>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</si>
  <si>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</si>
  <si>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</si>
  <si>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</si>
  <si>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</si>
  <si>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</si>
  <si>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</si>
  <si>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</si>
  <si>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</si>
  <si>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</si>
  <si>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</si>
  <si>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</si>
  <si>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</si>
  <si>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</si>
  <si>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</si>
  <si>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</si>
  <si>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</si>
  <si>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</si>
  <si>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</si>
  <si>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</si>
  <si>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</si>
  <si>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</si>
  <si>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</si>
  <si>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</si>
  <si>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</si>
  <si>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</si>
  <si>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</si>
  <si>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</si>
  <si>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</si>
  <si>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</si>
  <si>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</si>
  <si>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</si>
  <si>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</si>
  <si>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</si>
  <si>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</si>
  <si>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</si>
  <si>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</si>
  <si>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</si>
  <si>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</si>
  <si>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</si>
  <si>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</si>
  <si>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</si>
  <si>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</si>
  <si>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</si>
  <si>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</si>
  <si>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</si>
  <si>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</si>
  <si>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</si>
  <si>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</si>
  <si>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</si>
  <si>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</si>
  <si>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</si>
  <si>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</si>
  <si>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</si>
  <si>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</si>
  <si>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</si>
  <si>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</si>
  <si>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</si>
  <si>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</si>
  <si>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</si>
  <si>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</si>
  <si>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</si>
  <si>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</si>
  <si>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</si>
  <si>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</si>
  <si>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</si>
  <si>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</si>
  <si>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</si>
  <si>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</si>
  <si>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</si>
  <si>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</si>
  <si>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</si>
  <si>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</si>
  <si>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</si>
  <si>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</si>
  <si>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</si>
  <si>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</si>
  <si>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</si>
  <si>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</si>
  <si>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</si>
  <si>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</si>
  <si>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</si>
  <si>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</si>
  <si>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</si>
  <si>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</si>
  <si>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</si>
  <si>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</si>
  <si>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</si>
  <si>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</si>
  <si>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</si>
  <si>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</si>
  <si>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</si>
  <si>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</si>
  <si>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</si>
  <si>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</si>
  <si>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</si>
  <si>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</si>
  <si>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</si>
  <si>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</si>
  <si>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</si>
  <si>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</si>
  <si>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</si>
  <si>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</si>
  <si>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</si>
  <si>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</si>
  <si>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</si>
  <si>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</si>
  <si>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</si>
  <si>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</si>
  <si>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</si>
  <si>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</si>
  <si>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</si>
  <si>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</si>
  <si>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</si>
  <si>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</si>
  <si>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</si>
  <si>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</si>
  <si>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</si>
  <si>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</si>
  <si>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</si>
  <si>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</si>
  <si>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</si>
  <si>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</si>
  <si>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</si>
  <si>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</si>
  <si>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</si>
  <si>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</si>
  <si>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</si>
  <si>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</si>
  <si>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</si>
  <si>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</si>
  <si>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</si>
  <si>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</si>
  <si>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</si>
  <si>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</si>
  <si>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</si>
  <si>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</si>
  <si>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</si>
  <si>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</si>
  <si>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</si>
  <si>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</si>
  <si>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</si>
  <si>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</si>
  <si>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</si>
  <si>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</si>
  <si>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</si>
  <si>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</si>
  <si>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</si>
  <si>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</si>
  <si>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</si>
  <si>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</si>
  <si>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</si>
  <si>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</si>
  <si>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</si>
  <si>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</si>
  <si>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</si>
  <si>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</si>
  <si>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</si>
  <si>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</si>
  <si>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</si>
  <si>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</si>
  <si>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</si>
  <si>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</si>
  <si>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</si>
  <si>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</si>
  <si>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</si>
  <si>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</si>
  <si>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</si>
  <si>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</si>
  <si>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</si>
  <si>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</si>
  <si>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</si>
  <si>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</si>
  <si>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</si>
  <si>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</si>
  <si>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</si>
  <si>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</si>
  <si>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</si>
  <si>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</si>
  <si>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</si>
  <si>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</si>
  <si>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</si>
  <si>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</si>
  <si>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</si>
  <si>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</si>
  <si>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</si>
  <si>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</si>
  <si>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</si>
  <si>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</si>
  <si>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</si>
  <si>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</si>
  <si>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</si>
  <si>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</si>
  <si>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</si>
  <si>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</si>
  <si>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</si>
  <si>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</si>
  <si>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</si>
  <si>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</si>
  <si>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</si>
  <si>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</si>
  <si>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</si>
  <si>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</si>
  <si>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</si>
  <si>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</si>
  <si>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</si>
  <si>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</si>
  <si>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</si>
  <si>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</si>
  <si>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</si>
  <si>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</si>
  <si>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</si>
  <si>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</si>
  <si>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</si>
  <si>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</si>
  <si>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</si>
  <si>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</si>
  <si>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</si>
  <si>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</si>
  <si>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</si>
  <si>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</si>
  <si>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</si>
  <si>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</si>
  <si>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</si>
  <si>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</si>
  <si>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</si>
  <si>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</si>
  <si>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</si>
  <si>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</si>
  <si>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</si>
  <si>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</si>
  <si>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</si>
  <si>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</si>
  <si>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</si>
  <si>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</si>
  <si>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</si>
  <si>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</si>
  <si>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</si>
  <si>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</si>
  <si>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</si>
  <si>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</si>
  <si>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</si>
  <si>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</si>
  <si>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</si>
  <si>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</si>
  <si>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</si>
  <si>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</si>
  <si>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</si>
  <si>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</si>
  <si>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</si>
  <si>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</si>
  <si>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</si>
  <si>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</si>
  <si>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</si>
  <si>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</si>
  <si>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</si>
  <si>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</si>
  <si>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</si>
  <si>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</si>
  <si>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</si>
  <si>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</si>
  <si>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</si>
  <si>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</si>
  <si>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</si>
  <si>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</si>
  <si>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</si>
  <si>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</si>
  <si>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</si>
  <si>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</si>
  <si>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</si>
  <si>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</si>
  <si>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</si>
  <si>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</si>
  <si>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</si>
  <si>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</si>
  <si>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</si>
  <si>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</si>
  <si>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</si>
  <si>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</si>
  <si>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</si>
  <si>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</si>
  <si>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</si>
  <si>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</si>
  <si>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</si>
  <si>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</si>
  <si>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</si>
  <si>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</si>
  <si>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</si>
  <si>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</si>
  <si>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</si>
  <si>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</si>
  <si>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</si>
  <si>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</si>
  <si>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</si>
  <si>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</si>
  <si>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</si>
  <si>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</si>
  <si>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</si>
  <si>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</si>
  <si>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</si>
  <si>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</si>
  <si>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</si>
  <si>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</si>
  <si>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</si>
  <si>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</si>
  <si>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</si>
  <si>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</si>
  <si>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</si>
  <si>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</si>
  <si>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</si>
  <si>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</si>
  <si>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</si>
  <si>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</si>
  <si>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</si>
  <si>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</si>
  <si>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</si>
  <si>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</si>
  <si>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</si>
  <si>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</si>
  <si>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</si>
  <si>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</si>
  <si>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</si>
  <si>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</si>
  <si>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</si>
  <si>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</si>
  <si>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</si>
  <si>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</si>
  <si>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</si>
  <si>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</si>
  <si>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</si>
  <si>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</si>
  <si>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</si>
  <si>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</si>
  <si>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</si>
  <si>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</si>
  <si>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</si>
  <si>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</si>
  <si>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</si>
  <si>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</si>
  <si>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</si>
  <si>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</si>
  <si>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</si>
  <si>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</si>
  <si>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</si>
  <si>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</si>
  <si>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</si>
  <si>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</si>
  <si>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</si>
  <si>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</si>
  <si>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</si>
  <si>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</si>
  <si>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</si>
  <si>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</si>
  <si>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</si>
  <si>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</si>
  <si>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</si>
  <si>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</si>
  <si>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</si>
  <si>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</si>
  <si>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</si>
  <si>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</si>
  <si>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</si>
  <si>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</si>
  <si>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</si>
  <si>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</si>
  <si>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</si>
  <si>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</si>
  <si>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</si>
  <si>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</si>
  <si>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</si>
  <si>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</si>
  <si>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</si>
  <si>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</si>
  <si>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</si>
  <si>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</si>
  <si>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</si>
  <si>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</si>
  <si>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</si>
  <si>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</si>
  <si>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</si>
  <si>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</si>
  <si>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</si>
  <si>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</si>
  <si>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</si>
  <si>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</si>
  <si>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</si>
  <si>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</si>
  <si>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</si>
  <si>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</si>
  <si>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</si>
  <si>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</si>
  <si>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</si>
  <si>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</si>
  <si>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</si>
  <si>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</si>
  <si>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</si>
  <si>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</si>
  <si>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</si>
  <si>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</si>
  <si>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</si>
  <si>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</si>
  <si>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</si>
  <si>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</si>
  <si>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</si>
  <si>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</si>
  <si>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</si>
  <si>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</si>
  <si>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</si>
  <si>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</si>
  <si>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</si>
  <si>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</si>
  <si>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</si>
  <si>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</si>
  <si>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</si>
  <si>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</si>
  <si>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</si>
  <si>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</si>
  <si>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</si>
  <si>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</si>
  <si>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</si>
  <si>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</si>
  <si>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</si>
  <si>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</si>
  <si>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</si>
  <si>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</si>
  <si>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</si>
  <si>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</si>
  <si>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</si>
  <si>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</si>
  <si>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</si>
  <si>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</si>
  <si>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</si>
  <si>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</si>
  <si>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</si>
  <si>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</si>
  <si>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</si>
  <si>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</si>
  <si>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</si>
  <si>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</si>
  <si>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</si>
  <si>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</si>
  <si>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</si>
  <si>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</si>
  <si>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</si>
  <si>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</si>
  <si>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</si>
  <si>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</si>
  <si>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</si>
  <si>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</si>
  <si>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</si>
  <si>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</si>
  <si>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</si>
  <si>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</si>
  <si>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</si>
  <si>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</si>
  <si>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</si>
  <si>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</si>
  <si>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</si>
  <si>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</si>
  <si>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</si>
  <si>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</si>
  <si>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</si>
  <si>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</si>
  <si>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</si>
  <si>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</si>
  <si>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</si>
  <si>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</si>
  <si>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</si>
  <si>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</si>
  <si>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</si>
  <si>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</si>
  <si>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</si>
  <si>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</si>
  <si>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</si>
  <si>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</si>
  <si>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</si>
  <si>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</si>
  <si>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</si>
  <si>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</si>
  <si>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</si>
  <si>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</si>
  <si>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</si>
  <si>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</si>
  <si>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</si>
  <si>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</si>
  <si>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</si>
  <si>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</si>
  <si>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</si>
  <si>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</si>
  <si>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</si>
  <si>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</si>
  <si>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</si>
  <si>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</si>
  <si>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</si>
  <si>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</si>
  <si>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</si>
  <si>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</si>
  <si>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</si>
  <si>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</si>
  <si>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</si>
  <si>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</si>
  <si>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</si>
  <si>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</si>
  <si>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</si>
  <si>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</si>
  <si>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</si>
  <si>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</si>
  <si>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</si>
  <si>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</si>
  <si>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</si>
  <si>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</si>
  <si>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</si>
  <si>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</si>
  <si>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</si>
  <si>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</si>
  <si>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</si>
  <si>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</si>
  <si>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</si>
  <si>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</si>
  <si>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</si>
  <si>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</si>
  <si>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</si>
  <si>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</si>
  <si>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</si>
  <si>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</si>
  <si>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</si>
  <si>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</si>
  <si>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</si>
  <si>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</si>
  <si>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</si>
  <si>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</si>
  <si>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</si>
  <si>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</si>
  <si>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</si>
  <si>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</si>
  <si>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</si>
  <si>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</si>
  <si>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</si>
  <si>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</si>
  <si>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</si>
  <si>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</si>
  <si>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</si>
  <si>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</si>
  <si>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</si>
  <si>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</si>
  <si>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</si>
  <si>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</si>
  <si>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</si>
  <si>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</si>
  <si>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</si>
  <si>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</si>
  <si>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</si>
  <si>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</si>
  <si>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</si>
  <si>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</si>
  <si>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</si>
  <si>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</si>
  <si>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</si>
  <si>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</si>
  <si>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</si>
  <si>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</si>
  <si>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</si>
  <si>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</si>
  <si>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</si>
  <si>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</si>
  <si>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</si>
  <si>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</si>
  <si>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</si>
  <si>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</si>
  <si>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</si>
  <si>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</si>
  <si>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</si>
  <si>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</si>
  <si>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</si>
  <si>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</si>
  <si>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</si>
  <si>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</si>
  <si>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</si>
  <si>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</si>
  <si>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</si>
  <si>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</si>
  <si>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</si>
  <si>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</si>
  <si>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</si>
  <si>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</si>
  <si>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</si>
  <si>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</si>
  <si>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</si>
  <si>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</si>
  <si>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</si>
  <si>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</si>
  <si>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</si>
  <si>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</si>
  <si>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</si>
  <si>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</si>
  <si>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</si>
  <si>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</si>
  <si>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</si>
  <si>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</si>
  <si>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</si>
  <si>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</si>
  <si>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</si>
  <si>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</si>
  <si>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</si>
  <si>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</si>
  <si>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</si>
  <si>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</si>
  <si>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</si>
  <si>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</si>
  <si>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</si>
  <si>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</si>
  <si>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</si>
  <si>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</si>
  <si>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</si>
  <si>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</si>
  <si>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</si>
  <si>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</si>
  <si>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</si>
  <si>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</si>
  <si>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</si>
  <si>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</si>
  <si>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</si>
  <si>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</si>
  <si>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</si>
  <si>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</si>
  <si>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</si>
  <si>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</si>
  <si>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</si>
  <si>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</si>
  <si>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</si>
  <si>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</si>
  <si>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</si>
  <si>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</si>
  <si>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</si>
  <si>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</si>
  <si>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</si>
  <si>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</si>
  <si>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</si>
  <si>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</si>
  <si>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</si>
  <si>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</si>
  <si>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</si>
  <si>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</si>
  <si>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</si>
  <si>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</si>
  <si>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</si>
  <si>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</si>
  <si>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</si>
  <si>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</si>
  <si>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</si>
  <si>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</si>
  <si>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</si>
  <si>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</si>
  <si>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</si>
  <si>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</si>
  <si>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</si>
  <si>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</si>
  <si>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</si>
  <si>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</si>
  <si>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</si>
  <si>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</si>
  <si>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</si>
  <si>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</si>
  <si>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</si>
  <si>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</si>
  <si>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</si>
  <si>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</si>
  <si>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</si>
  <si>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</si>
  <si>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</si>
  <si>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</si>
  <si>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</si>
  <si>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</si>
  <si>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</si>
  <si>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</si>
  <si>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</si>
  <si>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</si>
  <si>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</si>
  <si>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</si>
  <si>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</si>
  <si>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</si>
  <si>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</si>
  <si>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</si>
  <si>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</si>
  <si>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</si>
  <si>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</si>
  <si>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</si>
  <si>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</si>
  <si>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</si>
  <si>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</si>
  <si>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</si>
  <si>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</si>
  <si>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</si>
  <si>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</si>
  <si>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</si>
  <si>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</si>
  <si>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</si>
  <si>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</si>
  <si>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</si>
  <si>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</si>
  <si>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</si>
  <si>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</si>
  <si>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</si>
  <si>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</si>
  <si>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</si>
  <si>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</si>
  <si>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</si>
  <si>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</si>
  <si>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</si>
  <si>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</si>
  <si>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</si>
  <si>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</si>
  <si>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</si>
  <si>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</si>
  <si>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</si>
  <si>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</si>
  <si>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</si>
  <si>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</si>
  <si>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</si>
  <si>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</si>
  <si>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</si>
  <si>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</si>
  <si>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</si>
  <si>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</si>
  <si>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</si>
  <si>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</si>
  <si>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</si>
  <si>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</si>
  <si>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</si>
  <si>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</si>
  <si>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</si>
  <si>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</si>
  <si>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</si>
  <si>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</si>
  <si>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</si>
  <si>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</si>
  <si>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</si>
  <si>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</si>
  <si>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</si>
  <si>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</si>
  <si>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</si>
  <si>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</si>
  <si>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</si>
  <si>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</si>
  <si>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</si>
  <si>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</si>
  <si>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</si>
  <si>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</si>
  <si>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</si>
  <si>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</si>
  <si>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</si>
  <si>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</si>
  <si>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</si>
  <si>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</si>
  <si>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</si>
  <si>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</si>
  <si>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</si>
  <si>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</si>
  <si>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</si>
  <si>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</si>
  <si>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</si>
  <si>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</si>
  <si>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</si>
  <si>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</si>
  <si>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</si>
  <si>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</si>
  <si>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</si>
  <si>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</si>
  <si>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</si>
  <si>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</si>
  <si>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</si>
  <si>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</si>
  <si>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</si>
  <si>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</si>
  <si>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</si>
  <si>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</si>
  <si>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</si>
  <si>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</si>
  <si>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</si>
  <si>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</si>
  <si>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</si>
  <si>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</si>
  <si>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</si>
  <si>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</si>
  <si>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</si>
  <si>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</si>
  <si>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</si>
  <si>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</si>
  <si>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</si>
  <si>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</si>
  <si>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</si>
  <si>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</si>
  <si>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</si>
  <si>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</si>
  <si>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</si>
  <si>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</si>
  <si>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</si>
  <si>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</si>
  <si>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</si>
  <si>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</si>
  <si>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</si>
  <si>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</si>
  <si>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</si>
  <si>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</si>
  <si>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</si>
  <si>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</si>
  <si>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</si>
  <si>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</si>
  <si>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</si>
  <si>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</si>
  <si>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</si>
  <si>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</si>
  <si>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</si>
  <si>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</si>
  <si>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</si>
  <si>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</si>
  <si>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</si>
  <si>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</si>
  <si>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</si>
  <si>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</si>
  <si>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</si>
  <si>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</si>
  <si>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</si>
  <si>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</si>
  <si>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</si>
  <si>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</si>
  <si>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</si>
  <si>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</si>
  <si>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</si>
  <si>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</si>
  <si>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</si>
  <si>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</si>
  <si>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</si>
  <si>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</si>
  <si>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</si>
  <si>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</si>
  <si>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</si>
  <si>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</si>
  <si>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</si>
  <si>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</si>
  <si>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</si>
  <si>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</si>
  <si>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</si>
  <si>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</si>
  <si>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</si>
  <si>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</si>
  <si>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</si>
  <si>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</si>
  <si>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</si>
  <si>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</si>
  <si>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</si>
  <si>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</si>
  <si>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</si>
  <si>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</si>
  <si>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</si>
  <si>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</si>
  <si>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</si>
  <si>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</si>
  <si>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</si>
  <si>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</si>
  <si>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</si>
  <si>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</si>
  <si>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</si>
  <si>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</si>
  <si>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</si>
  <si>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</si>
  <si>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</si>
  <si>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</si>
  <si>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</si>
  <si>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</si>
  <si>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</si>
  <si>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</si>
  <si>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</si>
  <si>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</si>
  <si>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</si>
  <si>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</si>
  <si>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</si>
  <si>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</si>
  <si>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</si>
  <si>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</si>
  <si>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</si>
  <si>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</si>
  <si>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</si>
  <si>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</si>
  <si>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</si>
  <si>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</si>
  <si>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</si>
  <si>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</si>
  <si>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</si>
  <si>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</si>
  <si>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</si>
  <si>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</si>
  <si>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</si>
  <si>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</si>
  <si>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</si>
  <si>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</si>
  <si>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</si>
  <si>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</si>
  <si>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</si>
  <si>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</si>
  <si>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</si>
  <si>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</si>
  <si>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</si>
  <si>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</si>
  <si>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</si>
  <si>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</si>
  <si>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</si>
  <si>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</si>
  <si>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</si>
  <si>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</si>
  <si>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</si>
  <si>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</si>
  <si>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</si>
  <si>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</si>
  <si>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</si>
  <si>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</si>
  <si>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</si>
  <si>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</si>
  <si>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</si>
  <si>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</si>
  <si>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</si>
  <si>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</si>
  <si>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</si>
  <si>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</si>
  <si>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</si>
  <si>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</si>
  <si>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</si>
  <si>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</si>
  <si>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</si>
  <si>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</si>
  <si>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</si>
  <si>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</si>
  <si>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</si>
  <si>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</si>
  <si>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</si>
  <si>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</si>
  <si>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</si>
  <si>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</si>
  <si>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</si>
  <si>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</si>
  <si>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</si>
  <si>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</si>
  <si>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</si>
  <si>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</si>
  <si>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</si>
  <si>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</si>
  <si>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</si>
  <si>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</si>
  <si>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</si>
  <si>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</si>
  <si>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</si>
  <si>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</si>
  <si>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</si>
  <si>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</si>
  <si>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</si>
  <si>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</si>
  <si>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</si>
  <si>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</si>
  <si>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</si>
  <si>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</si>
  <si>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</si>
  <si>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</si>
  <si>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</si>
  <si>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</si>
  <si>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</si>
  <si>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</si>
  <si>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</si>
  <si>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</si>
  <si>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</si>
  <si>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</si>
  <si>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</si>
  <si>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</si>
  <si>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</si>
  <si>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</si>
  <si>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</si>
  <si>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</si>
  <si>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</si>
  <si>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</si>
  <si>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</si>
  <si>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</si>
  <si>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</si>
  <si>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</si>
  <si>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</si>
  <si>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</si>
  <si>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</si>
  <si>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</si>
  <si>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</si>
  <si>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</si>
  <si>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</si>
  <si>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</si>
  <si>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</si>
  <si>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</si>
  <si>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</si>
  <si>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</si>
  <si>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</si>
  <si>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</si>
  <si>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</si>
  <si>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</si>
  <si>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</si>
  <si>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</si>
  <si>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</si>
  <si>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</si>
  <si>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</si>
  <si>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</si>
  <si>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</si>
  <si>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</si>
  <si>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</si>
  <si>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</si>
  <si>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</si>
  <si>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</si>
  <si>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</si>
  <si>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</si>
  <si>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</si>
  <si>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</si>
  <si>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</si>
  <si>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</si>
  <si>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</si>
  <si>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</si>
  <si>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</si>
  <si>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</si>
  <si>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</si>
  <si>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</si>
  <si>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</si>
  <si>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</si>
  <si>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</si>
  <si>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</si>
  <si>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</si>
  <si>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</si>
  <si>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</si>
  <si>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</si>
  <si>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</si>
  <si>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</si>
  <si>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</si>
  <si>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</si>
  <si>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</si>
  <si>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</si>
  <si>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</si>
  <si>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</si>
  <si>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</si>
  <si>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</si>
  <si>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</si>
  <si>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</si>
  <si>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</si>
  <si>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</si>
  <si>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</si>
  <si>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</si>
  <si>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</si>
  <si>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</si>
  <si>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</si>
  <si>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</si>
  <si>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</si>
  <si>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</si>
  <si>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</si>
  <si>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</si>
  <si>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</si>
  <si>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</si>
  <si>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</si>
  <si>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</si>
  <si>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</si>
  <si>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</si>
  <si>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</si>
  <si>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</si>
  <si>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</si>
  <si>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</si>
  <si>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</si>
  <si>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</si>
  <si>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</si>
  <si>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</si>
  <si>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</si>
  <si>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</si>
  <si>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</si>
  <si>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</si>
  <si>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</si>
  <si>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</si>
  <si>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</si>
  <si>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</si>
  <si>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</si>
  <si>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</si>
  <si>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</si>
  <si>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</si>
  <si>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</si>
  <si>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</si>
  <si>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</si>
  <si>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</si>
  <si>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</si>
  <si>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</si>
  <si>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</si>
  <si>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</si>
  <si>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</si>
  <si>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</si>
  <si>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</si>
  <si>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</si>
  <si>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</si>
  <si>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</si>
  <si>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</si>
  <si>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</si>
  <si>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</si>
  <si>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</si>
  <si>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</si>
  <si>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</si>
  <si>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</si>
  <si>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</si>
  <si>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</si>
  <si>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</si>
  <si>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</si>
  <si>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</si>
  <si>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</si>
  <si>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</si>
  <si>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</si>
  <si>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</si>
  <si>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</si>
  <si>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</si>
  <si>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</si>
  <si>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</si>
  <si>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</si>
  <si>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</si>
  <si>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</si>
  <si>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</si>
  <si>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</si>
  <si>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</si>
  <si>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</si>
  <si>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</si>
  <si>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</si>
  <si>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</si>
  <si>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</si>
  <si>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</si>
  <si>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</si>
  <si>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</si>
  <si>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</si>
  <si>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</si>
  <si>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</si>
  <si>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</si>
  <si>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</si>
  <si>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</si>
  <si>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</si>
  <si>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</si>
  <si>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</si>
  <si>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</si>
  <si>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</si>
  <si>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</si>
  <si>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</si>
  <si>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</si>
  <si>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</si>
  <si>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</si>
  <si>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</si>
  <si>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</si>
  <si>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</si>
  <si>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</si>
  <si>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</si>
  <si>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</si>
  <si>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</si>
  <si>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</si>
  <si>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</si>
  <si>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</si>
  <si>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</si>
  <si>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</si>
  <si>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</si>
  <si>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</si>
  <si>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</si>
  <si>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</si>
  <si>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</si>
  <si>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</si>
  <si>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</si>
  <si>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</si>
  <si>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</si>
  <si>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</si>
  <si>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</si>
  <si>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</si>
  <si>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</si>
  <si>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</si>
  <si>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</si>
  <si>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</si>
  <si>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</si>
  <si>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</si>
  <si>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</si>
  <si>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</si>
  <si>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</si>
  <si>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</si>
  <si>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</si>
  <si>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</si>
  <si>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</si>
  <si>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</si>
  <si>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</si>
  <si>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</si>
  <si>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</si>
  <si>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</si>
  <si>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</si>
  <si>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</si>
  <si>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</si>
  <si>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</si>
  <si>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</si>
  <si>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</si>
  <si>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</si>
  <si>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</si>
  <si>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</si>
  <si>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</si>
  <si>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</si>
  <si>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</si>
  <si>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</si>
  <si>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</si>
  <si>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</si>
  <si>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</si>
  <si>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</si>
  <si>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</si>
  <si>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</si>
  <si>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</si>
  <si>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</si>
  <si>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</si>
  <si>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</si>
  <si>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</si>
  <si>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</si>
  <si>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</si>
  <si>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</si>
  <si>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</si>
  <si>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</si>
  <si>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</si>
  <si>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</si>
  <si>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</si>
  <si>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</si>
  <si>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</si>
  <si>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</si>
  <si>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</si>
  <si>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</si>
  <si>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</si>
  <si>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</si>
  <si>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</si>
  <si>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</si>
  <si>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</si>
  <si>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</si>
  <si>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</si>
  <si>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</si>
  <si>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</si>
  <si>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</si>
  <si>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</si>
  <si>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</si>
  <si>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</si>
  <si>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</si>
  <si>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</si>
  <si>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</si>
  <si>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</si>
  <si>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</si>
  <si>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</si>
  <si>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</si>
  <si>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</si>
  <si>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</si>
  <si>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</si>
  <si>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</si>
  <si>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</si>
  <si>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</si>
  <si>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</si>
  <si>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</si>
  <si>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</si>
  <si>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</si>
  <si>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</si>
  <si>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</si>
  <si>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</si>
  <si>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</si>
  <si>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</si>
  <si>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</si>
  <si>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</si>
  <si>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</si>
  <si>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</si>
  <si>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</si>
  <si>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</si>
  <si>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</si>
  <si>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</si>
  <si>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</si>
  <si>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</si>
  <si>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</si>
  <si>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</si>
  <si>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</si>
  <si>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</si>
  <si>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</si>
  <si>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</si>
  <si>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</si>
  <si>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</si>
  <si>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</si>
  <si>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</si>
  <si>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</si>
  <si>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</si>
  <si>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</si>
  <si>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</si>
  <si>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</si>
  <si>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</si>
  <si>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</si>
  <si>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</si>
  <si>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</si>
  <si>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</si>
  <si>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</si>
  <si>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</si>
  <si>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</si>
  <si>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</si>
  <si>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</si>
  <si>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</si>
  <si>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</si>
  <si>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</si>
  <si>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</si>
  <si>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</si>
  <si>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</si>
  <si>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</si>
  <si>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</si>
  <si>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</si>
  <si>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</si>
  <si>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</si>
  <si>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</si>
  <si>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</si>
  <si>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</si>
  <si>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</si>
  <si>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</si>
  <si>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</si>
  <si>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</si>
  <si>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</si>
  <si>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</si>
  <si>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</si>
  <si>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</si>
  <si>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</si>
  <si>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</si>
  <si>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</si>
  <si>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</si>
  <si>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</si>
  <si>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</si>
  <si>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</si>
  <si>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</si>
  <si>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</si>
  <si>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</si>
  <si>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</si>
  <si>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</si>
  <si>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</si>
  <si>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</si>
  <si>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</si>
  <si>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</si>
  <si>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</si>
  <si>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</si>
  <si>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</si>
  <si>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</si>
  <si>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</si>
  <si>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</si>
  <si>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</si>
  <si>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</si>
  <si>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</si>
  <si>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</si>
  <si>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</si>
  <si>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</si>
  <si>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</si>
  <si>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</si>
  <si>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</si>
  <si>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</si>
  <si>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</si>
  <si>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</si>
  <si>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</si>
  <si>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</si>
  <si>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</si>
  <si>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</si>
  <si>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</si>
  <si>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</si>
  <si>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</si>
  <si>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</si>
  <si>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</si>
  <si>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</si>
  <si>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</si>
  <si>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</si>
  <si>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</si>
  <si>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</si>
  <si>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</si>
  <si>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</si>
  <si>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</si>
  <si>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</si>
  <si>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</si>
  <si>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</si>
  <si>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</si>
  <si>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</si>
  <si>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</si>
  <si>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</si>
  <si>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</si>
  <si>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</si>
  <si>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</si>
  <si>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</si>
  <si>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</si>
  <si>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</si>
  <si>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</si>
  <si>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</si>
  <si>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</si>
  <si>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</si>
  <si>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</si>
  <si>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</si>
  <si>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</si>
  <si>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</si>
  <si>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</si>
  <si>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</si>
  <si>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</si>
  <si>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</si>
  <si>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</si>
  <si>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</si>
  <si>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</si>
  <si>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</si>
  <si>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</si>
  <si>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</si>
  <si>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</si>
  <si>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</si>
  <si>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</si>
  <si>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</si>
  <si>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</si>
  <si>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</si>
  <si>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</si>
  <si>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</si>
  <si>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</si>
  <si>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</si>
  <si>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</si>
  <si>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</si>
  <si>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</si>
  <si>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</si>
  <si>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</si>
  <si>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</si>
  <si>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</si>
  <si>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</si>
  <si>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</si>
  <si>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</si>
  <si>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</si>
  <si>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</si>
  <si>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</si>
  <si>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</si>
  <si>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</si>
  <si>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</si>
  <si>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</si>
  <si>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</si>
  <si>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</si>
  <si>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</si>
  <si>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</si>
  <si>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</si>
  <si>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</si>
  <si>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</si>
  <si>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</si>
  <si>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</si>
  <si>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</si>
  <si>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</si>
  <si>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</si>
  <si>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</si>
  <si>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</si>
  <si>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</si>
  <si>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</si>
  <si>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</si>
  <si>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</si>
  <si>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</si>
  <si>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</si>
  <si>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</si>
  <si>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</si>
  <si>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</si>
  <si>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</si>
  <si>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</si>
  <si>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</si>
  <si>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</si>
  <si>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</si>
  <si>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</si>
  <si>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</si>
  <si>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</si>
  <si>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</si>
  <si>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</si>
  <si>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</si>
  <si>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</si>
  <si>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</si>
  <si>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</si>
  <si>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</si>
  <si>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</si>
  <si>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</si>
  <si>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</si>
  <si>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</si>
  <si>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</si>
  <si>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</si>
  <si>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</si>
  <si>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</si>
  <si>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</si>
  <si>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</si>
  <si>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</si>
  <si>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</si>
  <si>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</si>
  <si>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</si>
  <si>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</si>
  <si>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</si>
  <si>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</si>
  <si>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</si>
  <si>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</si>
  <si>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</si>
  <si>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</si>
  <si>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</si>
  <si>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</si>
  <si>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</si>
  <si>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</si>
  <si>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</si>
  <si>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</si>
  <si>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</si>
  <si>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</si>
  <si>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</si>
  <si>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</si>
  <si>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</si>
  <si>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</si>
  <si>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</si>
  <si>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</si>
  <si>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</si>
  <si>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</si>
  <si>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</si>
  <si>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</si>
  <si>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</si>
  <si>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</si>
  <si>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</si>
  <si>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</si>
  <si>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</si>
  <si>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</si>
  <si>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</si>
  <si>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</si>
  <si>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</si>
  <si>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</si>
  <si>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</si>
  <si>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</si>
  <si>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</si>
  <si>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</si>
  <si>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</si>
  <si>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</si>
  <si>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</si>
  <si>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</si>
  <si>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</si>
  <si>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</si>
  <si>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</si>
  <si>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</si>
  <si>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</si>
  <si>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</si>
  <si>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</si>
  <si>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</si>
  <si>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</si>
  <si>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</si>
  <si>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</si>
  <si>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</si>
  <si>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</si>
  <si>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</si>
  <si>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</si>
  <si>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</si>
  <si>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</si>
  <si>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</si>
  <si>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</si>
  <si>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</si>
  <si>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</si>
  <si>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</si>
  <si>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</si>
  <si>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</si>
  <si>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</si>
  <si>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</si>
  <si>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</si>
  <si>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</si>
  <si>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</si>
  <si>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</si>
  <si>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</si>
  <si>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</si>
  <si>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</si>
  <si>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</si>
  <si>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</si>
  <si>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</si>
  <si>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</si>
  <si>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</si>
  <si>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</si>
  <si>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</si>
  <si>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</si>
  <si>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</si>
  <si>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</si>
  <si>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</si>
  <si>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</si>
  <si>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</si>
  <si>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</si>
  <si>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</si>
  <si>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</si>
  <si>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</si>
  <si>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</si>
  <si>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</si>
  <si>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</si>
  <si>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</si>
  <si>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</si>
  <si>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</si>
  <si>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</si>
  <si>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</si>
  <si>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</si>
  <si>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</si>
  <si>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</si>
  <si>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</si>
  <si>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</si>
  <si>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</si>
  <si>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</si>
  <si>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</si>
  <si>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</si>
  <si>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</si>
  <si>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</si>
  <si>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</si>
  <si>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</si>
  <si>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</si>
  <si>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</si>
  <si>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</si>
  <si>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</si>
  <si>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</si>
  <si>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</si>
  <si>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</si>
  <si>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</si>
  <si>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</si>
  <si>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</si>
  <si>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</si>
  <si>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</si>
  <si>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</si>
  <si>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</si>
  <si>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</si>
  <si>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</si>
  <si>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</si>
  <si>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</si>
  <si>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</si>
  <si>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</si>
  <si>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</si>
  <si>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</si>
  <si>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</si>
  <si>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</si>
  <si>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</si>
  <si>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</si>
  <si>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</si>
  <si>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</si>
  <si>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</si>
  <si>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</si>
  <si>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</si>
  <si>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</si>
  <si>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</si>
  <si>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</si>
  <si>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</si>
  <si>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</si>
  <si>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</si>
  <si>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</si>
  <si>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</si>
  <si>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</si>
  <si>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</si>
  <si>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</si>
  <si>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</si>
  <si>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</si>
  <si>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</si>
  <si>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</si>
  <si>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</si>
  <si>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</si>
  <si>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</si>
  <si>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</si>
  <si>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</si>
  <si>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</si>
  <si>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</si>
  <si>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</si>
  <si>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</si>
  <si>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</si>
  <si>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</si>
  <si>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</si>
  <si>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</si>
  <si>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</si>
  <si>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</si>
  <si>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</si>
  <si>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</si>
  <si>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</si>
  <si>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</si>
  <si>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</si>
  <si>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</si>
  <si>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</si>
  <si>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</si>
  <si>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</si>
  <si>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</si>
  <si>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</si>
  <si>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</si>
  <si>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</si>
  <si>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</si>
  <si>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</si>
  <si>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</si>
  <si>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</si>
  <si>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</si>
  <si>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</si>
  <si>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</si>
  <si>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</si>
  <si>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</si>
  <si>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</si>
  <si>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</si>
  <si>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</si>
  <si>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</si>
  <si>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</si>
  <si>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</si>
  <si>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</si>
  <si>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</si>
  <si>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</si>
  <si>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</si>
  <si>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</si>
  <si>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</si>
  <si>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</si>
  <si>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</si>
  <si>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</si>
  <si>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</si>
  <si>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</si>
  <si>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</si>
  <si>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</si>
  <si>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</si>
  <si>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</si>
  <si>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</si>
  <si>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</si>
  <si>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</si>
  <si>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</si>
  <si>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</si>
  <si>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</si>
  <si>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</si>
  <si>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</si>
  <si>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</si>
  <si>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</si>
  <si>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</si>
  <si>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</si>
  <si>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</si>
  <si>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</si>
  <si>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</si>
  <si>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</si>
  <si>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</si>
  <si>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</si>
  <si>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</si>
  <si>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</si>
  <si>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</si>
  <si>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</si>
  <si>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</si>
  <si>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</si>
  <si>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</si>
  <si>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</si>
  <si>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</si>
  <si>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</si>
  <si>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</si>
  <si>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</si>
  <si>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</si>
  <si>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</si>
  <si>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</si>
  <si>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</si>
  <si>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</si>
  <si>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</si>
  <si>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</si>
  <si>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</si>
  <si>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</si>
  <si>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</si>
  <si>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</si>
  <si>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</si>
  <si>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</si>
  <si>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</si>
  <si>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</si>
  <si>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</si>
  <si>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</si>
  <si>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</si>
  <si>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</si>
  <si>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</si>
  <si>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</si>
  <si>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</si>
  <si>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</si>
  <si>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</si>
  <si>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</si>
  <si>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</si>
  <si>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</si>
  <si>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</si>
  <si>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</si>
  <si>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</si>
  <si>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</si>
  <si>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</si>
  <si>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</si>
  <si>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</si>
  <si>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</si>
  <si>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</si>
  <si>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</si>
  <si>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</si>
  <si>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</si>
  <si>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</si>
  <si>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</si>
  <si>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</si>
  <si>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</si>
  <si>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</si>
  <si>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</si>
  <si>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</si>
  <si>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</si>
  <si>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</si>
  <si>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</si>
  <si>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</si>
  <si>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</si>
  <si>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</si>
  <si>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</si>
  <si>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</si>
  <si>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</si>
  <si>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</si>
  <si>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</si>
  <si>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</si>
  <si>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</si>
  <si>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</si>
  <si>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</si>
  <si>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</si>
  <si>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</si>
  <si>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</si>
  <si>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</si>
  <si>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</si>
  <si>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</si>
  <si>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</si>
  <si>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</si>
  <si>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</si>
  <si>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</si>
  <si>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</si>
  <si>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</si>
  <si>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</si>
  <si>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</si>
  <si>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</si>
  <si>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</si>
  <si>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</si>
  <si>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</si>
  <si>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</si>
  <si>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</si>
  <si>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</si>
  <si>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</si>
  <si>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</si>
  <si>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</si>
  <si>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</si>
  <si>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</si>
  <si>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</si>
  <si>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</si>
  <si>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</si>
  <si>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</si>
  <si>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</si>
  <si>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</si>
  <si>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</si>
  <si>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</si>
  <si>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</si>
  <si>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</si>
  <si>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</si>
  <si>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</si>
  <si>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</si>
  <si>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</si>
  <si>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</si>
  <si>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</si>
  <si>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</si>
  <si>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</si>
  <si>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</si>
  <si>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</si>
  <si>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</si>
  <si>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</si>
  <si>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</si>
  <si>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</si>
  <si>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</si>
  <si>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</si>
  <si>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</si>
  <si>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</si>
  <si>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</si>
  <si>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</si>
  <si>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</si>
  <si>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</si>
  <si>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</si>
  <si>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</si>
  <si>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</si>
  <si>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</si>
  <si>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</si>
  <si>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</si>
  <si>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</si>
  <si>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</si>
  <si>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</si>
  <si>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</si>
  <si>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</si>
  <si>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</si>
  <si>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</si>
  <si>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</si>
  <si>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</si>
  <si>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</si>
  <si>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</si>
  <si>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</si>
  <si>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</si>
  <si>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</si>
  <si>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</si>
  <si>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</si>
  <si>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</si>
  <si>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</si>
  <si>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</si>
  <si>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</si>
  <si>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</si>
  <si>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</si>
  <si>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</si>
  <si>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</si>
  <si>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</si>
  <si>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</si>
  <si>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</si>
  <si>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</si>
  <si>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</si>
  <si>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</si>
  <si>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</si>
  <si>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</si>
  <si>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</si>
  <si>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</si>
  <si>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</si>
  <si>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</si>
  <si>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</si>
  <si>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</si>
  <si>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</si>
  <si>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</si>
  <si>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</si>
  <si>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</si>
  <si>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</si>
  <si>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</si>
  <si>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</si>
  <si>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</si>
  <si>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</si>
  <si>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</si>
  <si>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</si>
  <si>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</si>
  <si>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</si>
  <si>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</si>
  <si>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</si>
  <si>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</si>
  <si>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</si>
  <si>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</si>
  <si>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</si>
  <si>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</si>
  <si>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</si>
  <si>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</si>
  <si>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</si>
  <si>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</si>
  <si>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</si>
  <si>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</si>
  <si>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</si>
  <si>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</si>
  <si>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</si>
  <si>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</si>
  <si>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</si>
  <si>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</si>
  <si>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</si>
  <si>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</si>
  <si>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</si>
  <si>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</si>
  <si>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</si>
  <si>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</si>
  <si>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</si>
  <si>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</si>
  <si>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</si>
  <si>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</si>
  <si>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</si>
  <si>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</si>
  <si>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</si>
  <si>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</si>
  <si>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</si>
  <si>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</si>
  <si>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</si>
  <si>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</si>
  <si>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</si>
  <si>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</si>
  <si>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</si>
  <si>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</si>
  <si>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</si>
  <si>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</si>
  <si>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</si>
  <si>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</si>
  <si>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</si>
  <si>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</si>
  <si>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</si>
  <si>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</si>
  <si>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</si>
  <si>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</si>
  <si>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</si>
  <si>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</si>
  <si>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</si>
  <si>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</si>
  <si>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</si>
  <si>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</si>
  <si>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</si>
  <si>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</si>
  <si>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</si>
  <si>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</si>
  <si>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</si>
  <si>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</si>
  <si>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</si>
  <si>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</si>
  <si>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</si>
  <si>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</si>
  <si>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</si>
  <si>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</si>
  <si>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</si>
  <si>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</si>
  <si>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</si>
  <si>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</si>
  <si>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</si>
  <si>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</si>
  <si>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</si>
  <si>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</si>
  <si>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</si>
  <si>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</si>
  <si>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</si>
  <si>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</si>
  <si>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</si>
  <si>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</si>
  <si>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</si>
  <si>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</si>
  <si>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</si>
  <si>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</si>
  <si>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</si>
  <si>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</si>
  <si>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</si>
  <si>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</si>
  <si>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</si>
  <si>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</si>
  <si>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</si>
  <si>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</si>
  <si>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</si>
  <si>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</si>
  <si>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</si>
  <si>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</si>
  <si>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</si>
  <si>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</si>
  <si>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</si>
  <si>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</si>
  <si>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</si>
  <si>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</si>
  <si>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</si>
  <si>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</si>
  <si>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</si>
  <si>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</si>
  <si>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</si>
  <si>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</si>
  <si>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</si>
  <si>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</si>
  <si>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</si>
  <si>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</si>
  <si>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</si>
  <si>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</si>
  <si>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</si>
  <si>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</si>
  <si>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</si>
  <si>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</si>
  <si>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</si>
  <si>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</si>
  <si>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</si>
  <si>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</si>
  <si>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</si>
  <si>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</si>
  <si>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</si>
  <si>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</si>
  <si>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</si>
  <si>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</si>
  <si>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</si>
  <si>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</si>
  <si>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</si>
  <si>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</si>
  <si>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</si>
  <si>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</si>
  <si>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</si>
  <si>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</si>
  <si>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</si>
  <si>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</si>
  <si>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</si>
  <si>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</si>
  <si>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</si>
  <si>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</si>
  <si>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</si>
  <si>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</si>
  <si>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</si>
  <si>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</si>
  <si>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</si>
  <si>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</si>
  <si>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</si>
  <si>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</si>
  <si>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</si>
  <si>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</si>
  <si>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</si>
  <si>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</si>
  <si>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</si>
  <si>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</si>
  <si>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</si>
  <si>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</si>
  <si>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</si>
  <si>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</si>
  <si>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</si>
  <si>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</si>
  <si>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</si>
  <si>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</si>
  <si>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</si>
  <si>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</si>
  <si>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</si>
  <si>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</si>
  <si>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</si>
  <si>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</si>
  <si>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</si>
  <si>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</si>
  <si>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</si>
  <si>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</si>
  <si>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</si>
  <si>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</si>
  <si>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</si>
  <si>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</si>
  <si>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</si>
  <si>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</si>
  <si>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</si>
  <si>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</si>
  <si>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</si>
  <si>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</si>
  <si>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</si>
  <si>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</si>
  <si>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</si>
  <si>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</si>
  <si>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</si>
  <si>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</si>
  <si>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</si>
  <si>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</si>
  <si>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</si>
  <si>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</si>
  <si>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</si>
  <si>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</si>
  <si>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</si>
  <si>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</si>
  <si>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</si>
  <si>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</si>
  <si>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</si>
  <si>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</si>
  <si>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</si>
  <si>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</si>
  <si>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</si>
  <si>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</si>
  <si>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</si>
  <si>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</si>
  <si>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</si>
  <si>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</si>
  <si>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</si>
  <si>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</si>
  <si>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</si>
  <si>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</si>
  <si>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</si>
  <si>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</si>
  <si>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</si>
  <si>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</si>
  <si>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</si>
  <si>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</si>
  <si>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</si>
  <si>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</si>
  <si>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</si>
  <si>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</si>
  <si>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</si>
  <si>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</si>
  <si>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</si>
  <si>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</si>
  <si>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</si>
  <si>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</si>
  <si>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</si>
  <si>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</si>
  <si>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</si>
  <si>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</si>
  <si>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</si>
  <si>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</si>
  <si>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</si>
  <si>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</si>
  <si>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</si>
  <si>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</si>
  <si>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</si>
  <si>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</si>
  <si>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</si>
  <si>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</si>
  <si>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</si>
  <si>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</si>
  <si>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</si>
  <si>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</si>
  <si>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</si>
  <si>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</si>
  <si>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</si>
  <si>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</si>
  <si>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</si>
  <si>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</si>
  <si>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</si>
  <si>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</si>
  <si>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</si>
  <si>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</si>
  <si>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</si>
  <si>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</si>
  <si>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</si>
  <si>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</si>
  <si>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</si>
  <si>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</si>
  <si>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</si>
  <si>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</si>
  <si>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</si>
  <si>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</si>
  <si>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</si>
  <si>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</si>
  <si>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</si>
  <si>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</si>
  <si>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</si>
  <si>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</si>
  <si>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</si>
  <si>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</si>
  <si>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</si>
  <si>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</si>
  <si>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</si>
  <si>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</si>
  <si>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</si>
  <si>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</si>
  <si>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</si>
  <si>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</si>
  <si>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</si>
  <si>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</si>
  <si>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</si>
  <si>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</si>
  <si>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</si>
  <si>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</si>
  <si>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</si>
  <si>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</si>
  <si>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</si>
  <si>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</si>
  <si>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</si>
  <si>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</si>
  <si>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</si>
  <si>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</si>
  <si>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</si>
  <si>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</si>
  <si>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</si>
  <si>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</si>
  <si>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</si>
  <si>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</si>
  <si>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</si>
  <si>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</si>
  <si>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</si>
  <si>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</si>
  <si>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</si>
  <si>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</si>
  <si>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</si>
  <si>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</si>
  <si>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</si>
  <si>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</si>
  <si>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</si>
  <si>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</si>
  <si>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</si>
  <si>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</si>
  <si>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</si>
  <si>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</si>
  <si>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</si>
  <si>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</si>
  <si>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</si>
  <si>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</si>
  <si>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</si>
  <si>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</si>
  <si>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</si>
  <si>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</si>
  <si>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</si>
  <si>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</si>
  <si>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</si>
  <si>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</si>
  <si>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</si>
  <si>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</si>
  <si>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</si>
  <si>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</si>
  <si>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</si>
  <si>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</si>
  <si>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</si>
  <si>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</si>
  <si>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</si>
  <si>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</si>
  <si>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</si>
  <si>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</si>
  <si>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</si>
  <si>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</si>
  <si>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</si>
  <si>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</si>
  <si>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</si>
  <si>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</si>
  <si>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</si>
  <si>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</si>
  <si>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</si>
  <si>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</si>
  <si>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</si>
  <si>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</si>
  <si>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</si>
  <si>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</si>
  <si>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</si>
  <si>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</si>
  <si>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</si>
  <si>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</si>
  <si>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</si>
  <si>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</si>
  <si>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</si>
  <si>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</si>
  <si>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</si>
  <si>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</si>
  <si>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</si>
  <si>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</si>
  <si>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</si>
  <si>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</si>
  <si>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</si>
  <si>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</si>
  <si>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</si>
  <si>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</si>
  <si>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</si>
  <si>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</si>
  <si>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</si>
  <si>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</si>
  <si>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</si>
  <si>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</si>
  <si>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</si>
  <si>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</si>
  <si>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</si>
  <si>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</si>
  <si>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</si>
  <si>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</si>
  <si>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</si>
  <si>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</si>
  <si>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</si>
  <si>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</si>
  <si>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</si>
  <si>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</si>
  <si>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</si>
  <si>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</si>
  <si>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</si>
  <si>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</si>
  <si>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</si>
  <si>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</si>
  <si>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</si>
  <si>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</si>
  <si>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</si>
  <si>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</si>
  <si>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</si>
  <si>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</si>
  <si>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</si>
  <si>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</si>
  <si>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</si>
  <si>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</si>
  <si>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</si>
  <si>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</si>
  <si>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</si>
  <si>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</si>
  <si>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</si>
  <si>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</si>
  <si>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</si>
  <si>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</si>
  <si>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</si>
  <si>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</si>
  <si>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</si>
  <si>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</si>
  <si>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</si>
  <si>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</si>
  <si>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</si>
  <si>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</si>
  <si>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</si>
  <si>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</si>
  <si>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</si>
  <si>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</si>
  <si>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</si>
  <si>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</si>
  <si>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</si>
  <si>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</si>
  <si>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</si>
  <si>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</si>
  <si>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</si>
  <si>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</si>
  <si>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</si>
  <si>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</si>
  <si>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</si>
  <si>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</si>
  <si>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</si>
  <si>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</si>
  <si>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</si>
  <si>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</si>
  <si>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</si>
  <si>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</si>
  <si>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</si>
  <si>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</si>
  <si>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</si>
  <si>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</si>
  <si>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</si>
  <si>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</si>
  <si>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</si>
  <si>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</si>
  <si>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</si>
  <si>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</si>
  <si>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</si>
  <si>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</si>
  <si>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</si>
  <si>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</si>
  <si>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</si>
  <si>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</si>
  <si>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</si>
  <si>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</si>
  <si>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</si>
  <si>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</si>
  <si>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</si>
  <si>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</si>
  <si>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</si>
  <si>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</si>
  <si>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</si>
  <si>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</si>
  <si>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</si>
  <si>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</si>
  <si>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</si>
  <si>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</si>
  <si>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</si>
  <si>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</si>
  <si>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</si>
  <si>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</si>
  <si>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</si>
  <si>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</si>
  <si>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</si>
  <si>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</si>
  <si>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</si>
  <si>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</si>
  <si>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</si>
  <si>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</si>
  <si>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</si>
  <si>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</si>
  <si>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</si>
  <si>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</si>
  <si>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</si>
  <si>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</si>
  <si>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</si>
  <si>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</si>
  <si>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</si>
  <si>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</si>
  <si>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</si>
  <si>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</si>
  <si>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</si>
  <si>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</si>
  <si>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</si>
  <si>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</si>
  <si>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</si>
  <si>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</si>
  <si>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</si>
  <si>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</si>
  <si>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</si>
  <si>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</si>
  <si>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</si>
  <si>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</si>
  <si>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</si>
  <si>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</si>
  <si>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</si>
  <si>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</si>
  <si>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</si>
  <si>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</si>
  <si>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</si>
  <si>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</si>
  <si>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</si>
  <si>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</si>
  <si>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</si>
  <si>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</si>
  <si>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</si>
  <si>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</si>
  <si>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</si>
  <si>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</si>
  <si>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</si>
  <si>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</si>
  <si>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</si>
  <si>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</si>
  <si>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</si>
  <si>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</si>
  <si>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</si>
  <si>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</si>
  <si>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</si>
  <si>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</si>
  <si>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</si>
  <si>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</si>
  <si>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</si>
  <si>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</si>
  <si>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</si>
  <si>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</si>
  <si>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</si>
  <si>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</si>
  <si>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</si>
  <si>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</si>
  <si>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</si>
  <si>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</si>
  <si>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</si>
  <si>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</si>
  <si>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</si>
  <si>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</si>
  <si>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</si>
  <si>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</si>
  <si>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</si>
  <si>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</si>
  <si>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</si>
  <si>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</si>
  <si>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</si>
  <si>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</si>
  <si>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</si>
  <si>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</si>
  <si>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</si>
  <si>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</si>
  <si>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</si>
  <si>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</si>
  <si>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</si>
  <si>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</si>
  <si>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</si>
  <si>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</si>
  <si>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</si>
  <si>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</si>
  <si>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</si>
  <si>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</si>
  <si>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</si>
  <si>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</si>
  <si>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</si>
  <si>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</si>
  <si>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</si>
  <si>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</si>
  <si>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</si>
  <si>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</si>
  <si>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</si>
  <si>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</si>
  <si>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</si>
  <si>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</si>
  <si>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</si>
  <si>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</si>
  <si>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</si>
  <si>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</si>
  <si>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</si>
  <si>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</si>
  <si>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</si>
  <si>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</si>
  <si>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</si>
  <si>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</si>
  <si>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</si>
  <si>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</si>
  <si>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</si>
  <si>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</si>
  <si>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</si>
  <si>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</si>
  <si>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</si>
  <si>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</si>
  <si>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</si>
  <si>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</si>
  <si>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</si>
  <si>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</si>
  <si>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</si>
  <si>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</si>
  <si>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</si>
  <si>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</si>
  <si>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</si>
  <si>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</si>
  <si>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</si>
  <si>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</si>
  <si>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</si>
  <si>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</si>
  <si>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</si>
  <si>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</si>
  <si>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</si>
  <si>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</si>
  <si>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</si>
  <si>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</si>
  <si>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</si>
  <si>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</si>
  <si>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</si>
  <si>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</si>
  <si>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</si>
  <si>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</si>
  <si>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</si>
  <si>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</si>
  <si>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</si>
  <si>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</si>
  <si>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</si>
  <si>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</si>
  <si>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</si>
  <si>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</si>
  <si>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</si>
  <si>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</si>
  <si>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</si>
  <si>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</si>
  <si>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</si>
  <si>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</si>
  <si>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</si>
  <si>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</si>
  <si>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</si>
  <si>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</si>
  <si>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</si>
  <si>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</si>
  <si>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</si>
  <si>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</si>
  <si>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</si>
  <si>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</si>
  <si>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</si>
  <si>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</si>
  <si>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</si>
  <si>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</si>
  <si>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</si>
  <si>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</si>
  <si>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</si>
  <si>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</si>
  <si>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</si>
  <si>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</si>
  <si>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</si>
  <si>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</si>
  <si>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</si>
  <si>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</si>
  <si>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</si>
  <si>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</si>
  <si>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</si>
  <si>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</si>
  <si>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</si>
  <si>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</si>
  <si>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</si>
  <si>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</si>
  <si>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</si>
  <si>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</si>
  <si>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</si>
  <si>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</si>
  <si>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</si>
  <si>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</si>
  <si>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</si>
  <si>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</si>
  <si>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</si>
  <si>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</si>
  <si>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</si>
  <si>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</si>
  <si>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</si>
  <si>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</si>
  <si>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</si>
  <si>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</si>
  <si>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</si>
  <si>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</si>
  <si>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</si>
  <si>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</si>
  <si>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</si>
  <si>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</si>
  <si>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</si>
  <si>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</si>
  <si>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</si>
  <si>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</si>
  <si>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</si>
  <si>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</si>
  <si>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</si>
  <si>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</si>
  <si>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</si>
  <si>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</si>
  <si>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</si>
  <si>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</si>
  <si>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</si>
  <si>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</si>
  <si>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</si>
  <si>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</si>
  <si>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</si>
  <si>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</si>
  <si>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</si>
  <si>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</si>
  <si>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</si>
  <si>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</si>
  <si>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</si>
  <si>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</si>
  <si>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</si>
  <si>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</si>
  <si>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</si>
  <si>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</si>
  <si>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</si>
  <si>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</si>
  <si>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</si>
  <si>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</si>
  <si>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</si>
  <si>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</si>
  <si>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</si>
  <si>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</si>
  <si>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</si>
  <si>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</si>
  <si>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</si>
  <si>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</si>
  <si>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</si>
  <si>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</si>
  <si>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</si>
  <si>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</si>
  <si>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</si>
  <si>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</si>
  <si>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</si>
  <si>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</si>
  <si>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</si>
  <si>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</si>
  <si>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</si>
  <si>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</si>
  <si>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</si>
  <si>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</si>
  <si>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</si>
  <si>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</si>
  <si>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</si>
  <si>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</si>
  <si>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</si>
  <si>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</si>
  <si>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</si>
  <si>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</si>
  <si>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</si>
  <si>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</si>
  <si>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</si>
  <si>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</si>
  <si>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</si>
  <si>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</si>
  <si>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</si>
  <si>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</si>
  <si>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</si>
  <si>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</si>
  <si>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</si>
  <si>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</si>
  <si>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</si>
  <si>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</si>
  <si>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</si>
  <si>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</si>
  <si>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</si>
  <si>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</si>
  <si>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</si>
  <si>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</si>
  <si>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</si>
  <si>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</si>
  <si>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</si>
  <si>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</si>
  <si>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</si>
  <si>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</si>
  <si>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</si>
  <si>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</si>
  <si>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</si>
  <si>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</si>
  <si>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</si>
  <si>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</si>
  <si>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</si>
  <si>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</si>
  <si>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</si>
  <si>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</si>
  <si>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</si>
  <si>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</si>
  <si>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</si>
  <si>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</si>
  <si>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</si>
  <si>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</si>
  <si>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</si>
  <si>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</si>
  <si>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</si>
  <si>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</si>
  <si>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</si>
  <si>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</si>
  <si>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</si>
  <si>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</si>
  <si>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</si>
  <si>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</si>
  <si>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</si>
  <si>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</si>
  <si>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</si>
  <si>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</si>
  <si>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</si>
  <si>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</si>
  <si>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</si>
  <si>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</si>
  <si>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</si>
  <si>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</si>
  <si>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</si>
  <si>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</si>
  <si>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</si>
  <si>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</si>
  <si>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</si>
  <si>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</si>
  <si>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</si>
  <si>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</si>
  <si>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</si>
  <si>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</si>
  <si>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</si>
  <si>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</si>
  <si>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</si>
  <si>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</si>
  <si>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</si>
  <si>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</si>
  <si>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</si>
  <si>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</si>
  <si>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</si>
  <si>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</si>
  <si>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</si>
  <si>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</si>
  <si>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</si>
  <si>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</si>
  <si>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</si>
  <si>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</si>
  <si>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</si>
  <si>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</si>
  <si>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</si>
  <si>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</si>
  <si>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</si>
  <si>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</si>
  <si>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</si>
  <si>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</si>
  <si>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</si>
  <si>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</si>
  <si>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</si>
  <si>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</si>
  <si>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</si>
  <si>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</si>
  <si>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</si>
  <si>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</si>
  <si>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</si>
  <si>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</si>
  <si>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</si>
  <si>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</si>
  <si>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</si>
  <si>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</si>
  <si>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</si>
  <si>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</si>
  <si>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</si>
  <si>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</si>
  <si>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</si>
  <si>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</si>
  <si>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</si>
  <si>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</si>
  <si>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</si>
  <si>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</si>
  <si>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</si>
  <si>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</si>
  <si>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</si>
  <si>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</si>
  <si>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</si>
  <si>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</si>
  <si>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</si>
  <si>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</si>
  <si>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</si>
  <si>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</si>
  <si>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</si>
  <si>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</si>
  <si>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</si>
  <si>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</si>
  <si>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</si>
  <si>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</si>
  <si>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</si>
  <si>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</si>
  <si>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</si>
  <si>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</si>
  <si>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</si>
  <si>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</si>
  <si>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</si>
  <si>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</si>
  <si>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</si>
  <si>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</si>
  <si>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</si>
  <si>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</si>
  <si>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</si>
  <si>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</si>
  <si>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</si>
  <si>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</si>
  <si>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</si>
  <si>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</si>
  <si>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</si>
  <si>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</si>
  <si>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</si>
  <si>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</si>
  <si>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</si>
  <si>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</si>
  <si>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</si>
  <si>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</si>
  <si>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</si>
  <si>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</si>
  <si>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</si>
  <si>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</si>
  <si>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</si>
  <si>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</si>
  <si>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</si>
  <si>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</si>
  <si>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</si>
  <si>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</si>
  <si>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</si>
  <si>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</si>
  <si>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</si>
  <si>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</si>
  <si>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</si>
  <si>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</si>
  <si>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</si>
  <si>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</si>
  <si>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</si>
  <si>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</si>
  <si>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</si>
  <si>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</si>
  <si>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</si>
  <si>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</si>
  <si>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</si>
  <si>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</si>
  <si>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</si>
  <si>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</si>
  <si>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</si>
  <si>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</si>
  <si>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</si>
  <si>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</si>
  <si>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</si>
  <si>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</si>
  <si>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</si>
  <si>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</si>
  <si>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</si>
  <si>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</si>
  <si>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</si>
  <si>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</si>
  <si>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</si>
  <si>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</si>
  <si>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</si>
  <si>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</si>
  <si>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</si>
  <si>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</si>
  <si>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</si>
  <si>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</si>
  <si>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</si>
  <si>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</si>
  <si>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</si>
  <si>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</si>
  <si>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</si>
  <si>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</si>
  <si>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</si>
  <si>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</si>
  <si>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</si>
  <si>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</si>
  <si>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</si>
  <si>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</si>
  <si>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</si>
  <si>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</si>
  <si>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</si>
  <si>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</si>
  <si>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</si>
  <si>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</si>
  <si>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</si>
  <si>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</si>
  <si>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</si>
  <si>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</si>
  <si>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</si>
  <si>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</si>
  <si>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</si>
  <si>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</si>
  <si>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</si>
  <si>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</si>
  <si>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</si>
  <si>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</si>
  <si>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</si>
  <si>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</si>
  <si>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</si>
  <si>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</si>
  <si>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</si>
  <si>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</si>
  <si>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</si>
  <si>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</si>
  <si>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</si>
  <si>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</si>
  <si>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</si>
  <si>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</si>
  <si>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</si>
  <si>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</si>
  <si>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</si>
  <si>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</si>
  <si>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</si>
  <si>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</si>
  <si>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</si>
  <si>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</si>
  <si>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</si>
  <si>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</si>
  <si>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</si>
  <si>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</si>
  <si>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</si>
  <si>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</si>
  <si>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</si>
  <si>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</si>
  <si>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</si>
  <si>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</si>
  <si>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</si>
  <si>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</si>
  <si>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</si>
  <si>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</si>
  <si>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</si>
  <si>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</si>
  <si>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</si>
  <si>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</si>
  <si>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</si>
  <si>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</si>
  <si>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</si>
  <si>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</si>
  <si>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</si>
  <si>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</si>
  <si>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</si>
  <si>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</si>
  <si>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</si>
  <si>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</si>
  <si>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</si>
  <si>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</si>
  <si>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</si>
  <si>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</si>
  <si>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</si>
  <si>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</si>
  <si>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</si>
  <si>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</si>
  <si>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</si>
  <si>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</si>
  <si>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</si>
  <si>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</si>
  <si>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</si>
  <si>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</si>
  <si>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</si>
  <si>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</si>
  <si>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</si>
  <si>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</si>
  <si>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</si>
  <si>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</si>
  <si>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</si>
  <si>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</si>
  <si>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</si>
  <si>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</si>
  <si>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</si>
  <si>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</si>
  <si>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</si>
  <si>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</si>
  <si>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</si>
  <si>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</si>
  <si>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</si>
  <si>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</si>
  <si>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</si>
  <si>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</si>
  <si>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</si>
  <si>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</si>
  <si>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</si>
  <si>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</si>
  <si>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</si>
  <si>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</si>
  <si>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</si>
  <si>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</si>
  <si>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</si>
  <si>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</si>
  <si>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</si>
  <si>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</si>
  <si>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</si>
  <si>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</si>
  <si>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</si>
  <si>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</si>
  <si>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</si>
  <si>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</si>
  <si>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</si>
  <si>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</si>
  <si>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</si>
  <si>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</si>
  <si>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</si>
  <si>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</si>
  <si>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</si>
  <si>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</si>
  <si>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</si>
  <si>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</si>
  <si>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</si>
  <si>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</si>
  <si>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</si>
  <si>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</si>
  <si>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</si>
  <si>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</si>
  <si>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</si>
  <si>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</si>
  <si>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</si>
  <si>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</si>
  <si>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</si>
  <si>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</si>
  <si>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</si>
  <si>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</si>
  <si>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</si>
  <si>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</si>
  <si>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</si>
  <si>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</si>
  <si>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</si>
  <si>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</si>
  <si>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</si>
  <si>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</si>
  <si>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</si>
  <si>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</si>
  <si>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</si>
  <si>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</si>
  <si>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</si>
  <si>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</si>
  <si>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</si>
  <si>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</si>
  <si>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</si>
  <si>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</si>
  <si>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</si>
  <si>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</si>
  <si>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</si>
  <si>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</si>
  <si>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</si>
  <si>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</si>
  <si>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</si>
  <si>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</si>
  <si>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</si>
  <si>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</si>
  <si>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</si>
  <si>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</si>
  <si>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</si>
  <si>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</si>
  <si>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</si>
  <si>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</si>
  <si>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</si>
  <si>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</si>
  <si>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</si>
  <si>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</si>
  <si>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</si>
  <si>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</si>
  <si>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</si>
  <si>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</si>
  <si>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</si>
  <si>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</si>
  <si>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</si>
  <si>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</si>
  <si>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</si>
  <si>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</si>
  <si>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</si>
  <si>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</si>
  <si>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</si>
  <si>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</si>
  <si>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</si>
  <si>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</si>
  <si>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</si>
  <si>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</si>
  <si>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</si>
  <si>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</si>
  <si>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</si>
  <si>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</si>
  <si>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</si>
  <si>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</si>
  <si>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</si>
  <si>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</si>
  <si>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</si>
  <si>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</si>
  <si>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</si>
  <si>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</si>
  <si>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</si>
  <si>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</si>
  <si>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</si>
  <si>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</si>
  <si>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</si>
  <si>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</si>
  <si>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</si>
  <si>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</si>
  <si>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</si>
  <si>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</si>
  <si>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</si>
  <si>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</si>
  <si>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</si>
  <si>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</si>
  <si>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</si>
  <si>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</si>
  <si>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</si>
  <si>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</si>
  <si>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</si>
  <si>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</si>
  <si>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</si>
  <si>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</si>
  <si>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</si>
  <si>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</si>
  <si>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</si>
  <si>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</si>
  <si>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</si>
  <si>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</si>
  <si>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</si>
  <si>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</si>
  <si>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</si>
  <si>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</si>
  <si>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</si>
  <si>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</si>
  <si>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</si>
  <si>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</si>
  <si>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</si>
  <si>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</si>
  <si>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</si>
  <si>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</si>
  <si>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</si>
  <si>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</si>
  <si>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</si>
  <si>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</si>
  <si>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</si>
  <si>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</si>
  <si>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</si>
  <si>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</si>
  <si>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</si>
  <si>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</si>
  <si>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</si>
  <si>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</si>
  <si>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</si>
  <si>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</si>
  <si>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</si>
  <si>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</si>
  <si>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</si>
  <si>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</si>
  <si>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</si>
  <si>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</si>
  <si>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</si>
  <si>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</si>
  <si>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</si>
  <si>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</si>
  <si>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</si>
  <si>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</si>
  <si>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</si>
  <si>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</si>
  <si>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</si>
  <si>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</si>
  <si>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</si>
  <si>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</si>
  <si>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</si>
  <si>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</si>
  <si>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</si>
  <si>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</si>
  <si>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</si>
  <si>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</si>
  <si>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</si>
  <si>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</si>
  <si>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</si>
  <si>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</si>
  <si>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</si>
  <si>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</si>
  <si>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</si>
  <si>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</si>
  <si>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</si>
  <si>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</si>
  <si>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</si>
  <si>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</si>
  <si>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</si>
  <si>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</si>
  <si>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</si>
  <si>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</si>
  <si>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</si>
  <si>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</si>
  <si>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</si>
  <si>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</si>
  <si>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</si>
  <si>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</si>
  <si>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</si>
  <si>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</si>
  <si>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</si>
  <si>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</si>
  <si>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</si>
  <si>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</si>
  <si>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</si>
  <si>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</si>
  <si>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</si>
  <si>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</si>
  <si>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</si>
  <si>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</si>
  <si>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</si>
  <si>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</si>
  <si>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</si>
  <si>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</si>
  <si>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</si>
  <si>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</si>
  <si>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</si>
  <si>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</si>
  <si>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</si>
  <si>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</si>
  <si>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</si>
  <si>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</si>
  <si>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</si>
  <si>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</si>
  <si>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</si>
  <si>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</si>
  <si>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</si>
  <si>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</si>
  <si>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</si>
  <si>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</si>
  <si>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</si>
  <si>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</si>
  <si>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</si>
  <si>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</si>
  <si>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</si>
  <si>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</si>
  <si>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</si>
  <si>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</si>
  <si>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</si>
  <si>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</si>
  <si>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</si>
  <si>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</si>
  <si>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</si>
  <si>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</si>
  <si>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</si>
  <si>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</si>
  <si>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</si>
  <si>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</si>
  <si>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</si>
  <si>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</si>
  <si>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</si>
  <si>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</si>
  <si>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</si>
  <si>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</si>
  <si>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</si>
  <si>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</si>
  <si>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</si>
  <si>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</si>
  <si>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</si>
  <si>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</si>
  <si>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</si>
  <si>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</si>
  <si>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</si>
  <si>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</si>
  <si>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</si>
  <si>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</si>
  <si>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</si>
  <si>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</si>
  <si>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</si>
  <si>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</si>
  <si>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</si>
  <si>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</si>
  <si>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</si>
  <si>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</si>
  <si>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</si>
  <si>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</si>
  <si>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</si>
  <si>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</si>
  <si>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</si>
  <si>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</si>
  <si>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</si>
  <si>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</si>
  <si>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</si>
  <si>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</si>
  <si>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</si>
  <si>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</si>
  <si>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</si>
  <si>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</si>
  <si>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</si>
  <si>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</si>
  <si>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</si>
  <si>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</si>
  <si>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</si>
  <si>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</si>
  <si>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</si>
  <si>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</si>
  <si>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</si>
  <si>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</si>
  <si>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</si>
  <si>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</si>
  <si>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</si>
  <si>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</si>
  <si>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</si>
  <si>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</si>
  <si>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</si>
  <si>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</si>
  <si>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</si>
  <si>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</si>
  <si>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</si>
  <si>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</si>
  <si>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</si>
  <si>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</si>
  <si>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</si>
  <si>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</si>
  <si>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</si>
  <si>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</si>
  <si>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</si>
  <si>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</si>
  <si>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</si>
  <si>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</si>
  <si>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</si>
  <si>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</si>
  <si>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</si>
  <si>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</si>
  <si>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</si>
  <si>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</si>
  <si>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</si>
  <si>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</si>
  <si>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</si>
  <si>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</si>
  <si>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</si>
  <si>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</si>
  <si>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</si>
  <si>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</si>
  <si>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</si>
  <si>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</si>
  <si>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</si>
  <si>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</si>
  <si>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</si>
  <si>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</si>
  <si>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</si>
  <si>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</si>
  <si>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</si>
  <si>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</si>
  <si>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</si>
  <si>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</si>
  <si>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</si>
  <si>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</si>
  <si>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</si>
  <si>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</si>
  <si>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</si>
  <si>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</si>
  <si>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</si>
  <si>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</si>
  <si>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</si>
  <si>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</si>
  <si>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</si>
  <si>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</si>
  <si>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</si>
  <si>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</si>
  <si>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</si>
  <si>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</si>
  <si>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</si>
  <si>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</si>
  <si>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</si>
  <si>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</si>
  <si>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</si>
  <si>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</si>
  <si>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</si>
  <si>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</si>
  <si>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</si>
  <si>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</si>
  <si>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</si>
  <si>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</si>
  <si>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</si>
  <si>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</si>
  <si>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</si>
  <si>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</si>
  <si>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</si>
  <si>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</si>
  <si>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</si>
  <si>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</si>
  <si>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</si>
  <si>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</si>
  <si>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</si>
  <si>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</si>
  <si>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</si>
  <si>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</si>
  <si>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</si>
  <si>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</si>
  <si>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</si>
  <si>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</si>
  <si>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</si>
  <si>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</si>
  <si>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</si>
  <si>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</si>
  <si>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</si>
  <si>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</si>
  <si>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</si>
  <si>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</si>
  <si>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</si>
  <si>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</si>
  <si>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</si>
  <si>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</si>
  <si>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</si>
  <si>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</si>
  <si>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</si>
  <si>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</si>
  <si>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</si>
  <si>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</si>
  <si>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</si>
  <si>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</si>
  <si>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</si>
  <si>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</si>
  <si>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</si>
  <si>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</si>
  <si>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</si>
  <si>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</si>
  <si>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</si>
  <si>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</si>
  <si>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</si>
  <si>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</si>
  <si>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</si>
  <si>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</si>
  <si>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</si>
  <si>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</si>
  <si>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</si>
  <si>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</si>
  <si>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</si>
  <si>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</si>
  <si>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</si>
  <si>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</si>
  <si>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</si>
  <si>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</si>
  <si>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</si>
  <si>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</si>
  <si>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</si>
  <si>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</si>
  <si>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</si>
  <si>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</si>
  <si>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</si>
  <si>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</si>
  <si>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</si>
  <si>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</si>
  <si>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</si>
  <si>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</si>
  <si>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</si>
  <si>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</si>
  <si>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</si>
  <si>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</si>
  <si>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</si>
  <si>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</si>
  <si>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</si>
  <si>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</si>
  <si>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</si>
  <si>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</si>
  <si>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</si>
  <si>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</si>
  <si>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</si>
  <si>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</si>
  <si>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</si>
  <si>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</si>
  <si>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</si>
  <si>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</si>
  <si>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</si>
  <si>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</si>
  <si>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</si>
  <si>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</si>
  <si>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</si>
  <si>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</si>
  <si>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</si>
  <si>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</si>
  <si>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</si>
  <si>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</si>
  <si>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</si>
  <si>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</si>
  <si>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</si>
  <si>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</si>
  <si>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</si>
  <si>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</si>
  <si>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</si>
  <si>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</si>
  <si>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</si>
  <si>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</si>
  <si>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</si>
  <si>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</si>
  <si>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</si>
  <si>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</si>
  <si>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</si>
  <si>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</si>
  <si>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</si>
  <si>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</si>
  <si>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</si>
  <si>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</si>
  <si>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</si>
  <si>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</si>
  <si>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</si>
  <si>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</si>
  <si>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</si>
  <si>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</si>
  <si>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</si>
  <si>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</si>
  <si>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</si>
  <si>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</si>
  <si>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</si>
  <si>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</si>
  <si>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</si>
  <si>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</si>
  <si>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</si>
  <si>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</si>
  <si>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</si>
  <si>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</si>
  <si>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</si>
  <si>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</si>
  <si>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</si>
  <si>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</si>
  <si>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</si>
  <si>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</si>
  <si>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</si>
  <si>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</si>
  <si>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</si>
  <si>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</si>
  <si>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</si>
  <si>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</si>
  <si>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</si>
  <si>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</si>
  <si>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</si>
  <si>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</si>
  <si>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</si>
  <si>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</si>
  <si>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</si>
  <si>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</si>
  <si>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</si>
  <si>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</si>
  <si>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</si>
  <si>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</si>
  <si>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</si>
  <si>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</si>
  <si>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</si>
  <si>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</si>
  <si>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</si>
  <si>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</si>
  <si>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</si>
  <si>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</si>
  <si>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</si>
  <si>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</si>
  <si>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</si>
  <si>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</si>
  <si>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</si>
  <si>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</si>
  <si>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</si>
  <si>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</si>
  <si>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</si>
  <si>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</si>
  <si>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</si>
  <si>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</si>
  <si>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</si>
  <si>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</si>
  <si>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</si>
  <si>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</si>
  <si>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</si>
  <si>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</si>
  <si>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</si>
  <si>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</si>
  <si>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</si>
  <si>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</si>
  <si>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</si>
  <si>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</si>
  <si>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</si>
  <si>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</si>
  <si>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</si>
  <si>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</si>
  <si>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</si>
  <si>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</si>
  <si>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</si>
  <si>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</si>
  <si>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</si>
  <si>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</si>
  <si>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</si>
  <si>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</si>
  <si>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</si>
  <si>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</si>
  <si>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</si>
  <si>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</si>
  <si>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</si>
  <si>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</si>
  <si>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</si>
  <si>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</si>
  <si>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</si>
  <si>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</si>
  <si>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</si>
  <si>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</si>
  <si>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</si>
  <si>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</si>
  <si>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</si>
  <si>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</si>
  <si>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</si>
  <si>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</si>
  <si>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</si>
  <si>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</si>
  <si>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</si>
  <si>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</si>
  <si>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</si>
  <si>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</si>
  <si>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</si>
  <si>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</si>
  <si>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</si>
  <si>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</si>
  <si>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</si>
  <si>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</si>
  <si>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</si>
  <si>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</si>
  <si>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</si>
  <si>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</si>
  <si>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</si>
  <si>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</si>
  <si>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</si>
  <si>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</si>
  <si>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</si>
  <si>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</si>
  <si>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</si>
  <si>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</si>
  <si>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</si>
  <si>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</si>
  <si>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</si>
  <si>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</si>
  <si>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</si>
  <si>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</si>
  <si>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</si>
  <si>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</si>
  <si>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</si>
  <si>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</si>
  <si>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</si>
  <si>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</si>
  <si>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</si>
  <si>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</si>
  <si>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</si>
  <si>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</si>
  <si>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</si>
  <si>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</si>
  <si>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</si>
  <si>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</si>
  <si>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</si>
  <si>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</si>
  <si>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</si>
  <si>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</si>
  <si>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</si>
  <si>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</si>
  <si>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</si>
  <si>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</si>
  <si>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</si>
  <si>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</si>
  <si>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</si>
  <si>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</si>
  <si>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</si>
  <si>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</si>
  <si>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</si>
  <si>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</si>
  <si>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</si>
  <si>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</si>
  <si>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</si>
  <si>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</si>
  <si>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</si>
  <si>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</si>
  <si>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</si>
  <si>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</si>
  <si>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</si>
  <si>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</si>
  <si>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</si>
  <si>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</si>
  <si>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</si>
  <si>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</si>
  <si>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</si>
  <si>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</si>
  <si>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</si>
  <si>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</si>
  <si>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</si>
  <si>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</si>
  <si>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</si>
  <si>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</si>
  <si>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</si>
  <si>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</si>
  <si>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</si>
  <si>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</si>
  <si>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</si>
  <si>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</si>
  <si>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</si>
  <si>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</si>
  <si>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</si>
  <si>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</si>
  <si>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</si>
  <si>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</si>
  <si>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</si>
  <si>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</si>
  <si>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</si>
  <si>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</si>
  <si>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</si>
  <si>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</si>
  <si>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</si>
  <si>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</si>
  <si>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</si>
  <si>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</si>
  <si>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</si>
  <si>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</si>
  <si>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</si>
  <si>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</si>
  <si>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</si>
  <si>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</si>
  <si>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</si>
  <si>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</si>
  <si>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</si>
  <si>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</si>
  <si>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</si>
  <si>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</si>
  <si>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</si>
  <si>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</si>
  <si>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</si>
  <si>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</si>
  <si>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</si>
  <si>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</si>
  <si>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</si>
  <si>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</si>
  <si>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</si>
  <si>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</si>
  <si>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</si>
  <si>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</si>
  <si>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</si>
  <si>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</si>
  <si>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</si>
  <si>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</si>
  <si>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</si>
  <si>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</si>
  <si>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</si>
  <si>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</si>
  <si>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</si>
  <si>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</si>
  <si>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</si>
  <si>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</si>
  <si>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</si>
  <si>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</si>
  <si>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</si>
  <si>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</si>
  <si>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</si>
  <si>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</si>
  <si>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</si>
  <si>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</si>
  <si>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</si>
  <si>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</si>
  <si>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</si>
  <si>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</si>
  <si>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</si>
  <si>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</si>
  <si>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</si>
  <si>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</si>
  <si>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</si>
  <si>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</si>
  <si>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</si>
  <si>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</si>
  <si>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</si>
  <si>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</si>
  <si>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</si>
  <si>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</si>
  <si>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</si>
  <si>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</si>
  <si>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</si>
  <si>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</si>
  <si>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</si>
  <si>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</si>
  <si>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</si>
  <si>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</si>
  <si>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</si>
  <si>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</si>
  <si>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</si>
  <si>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</si>
  <si>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</si>
  <si>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</si>
  <si>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</si>
  <si>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</si>
  <si>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</si>
  <si>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</si>
  <si>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</si>
  <si>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</si>
  <si>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</si>
  <si>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</si>
  <si>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</si>
  <si>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</si>
  <si>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</si>
  <si>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</si>
  <si>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</si>
  <si>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</si>
  <si>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</si>
  <si>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</si>
  <si>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</si>
  <si>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</si>
  <si>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</si>
  <si>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</si>
  <si>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</si>
  <si>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</si>
  <si>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</si>
  <si>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</si>
  <si>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</si>
  <si>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</si>
  <si>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</si>
  <si>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</si>
  <si>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</si>
  <si>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</si>
  <si>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</si>
  <si>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</si>
  <si>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</si>
  <si>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</si>
  <si>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</si>
  <si>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</si>
  <si>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</si>
  <si>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</si>
  <si>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</si>
  <si>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</si>
  <si>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</si>
  <si>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</si>
  <si>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</si>
  <si>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</si>
  <si>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</si>
  <si>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</si>
  <si>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</si>
  <si>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</si>
  <si>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</si>
  <si>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</si>
  <si>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</si>
  <si>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</si>
  <si>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</si>
  <si>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</si>
  <si>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</si>
  <si>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</si>
  <si>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</si>
  <si>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</si>
  <si>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</si>
  <si>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</si>
  <si>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</si>
  <si>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</si>
  <si>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</si>
  <si>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</si>
  <si>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</si>
  <si>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</si>
  <si>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</si>
  <si>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</si>
  <si>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</si>
  <si>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</si>
  <si>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</si>
  <si>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</si>
  <si>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</si>
  <si>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</si>
  <si>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</si>
  <si>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</si>
  <si>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</si>
  <si>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</si>
  <si>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</si>
  <si>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</si>
  <si>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</si>
  <si>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</si>
  <si>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</si>
  <si>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</si>
  <si>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</si>
  <si>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</si>
  <si>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</si>
  <si>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</si>
  <si>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</si>
  <si>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</si>
  <si>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</si>
  <si>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</si>
  <si>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</si>
  <si>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</si>
  <si>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</si>
  <si>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</si>
  <si>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</si>
  <si>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</si>
  <si>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</si>
  <si>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</si>
  <si>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</si>
  <si>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</si>
  <si>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</si>
  <si>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</si>
  <si>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</si>
  <si>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</si>
  <si>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</si>
  <si>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</si>
  <si>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</si>
  <si>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</si>
  <si>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</si>
  <si>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</si>
  <si>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</si>
  <si>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</si>
  <si>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</si>
  <si>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</si>
  <si>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</si>
  <si>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</si>
  <si>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</si>
  <si>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</si>
  <si>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</si>
  <si>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</si>
  <si>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</si>
  <si>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</si>
  <si>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</si>
  <si>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</si>
  <si>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</si>
  <si>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</si>
  <si>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</si>
  <si>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</si>
  <si>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</si>
  <si>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</si>
  <si>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</si>
  <si>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</si>
  <si>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</si>
  <si>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</si>
  <si>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</si>
  <si>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</si>
  <si>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</si>
  <si>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</si>
  <si>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</si>
  <si>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</si>
  <si>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</si>
  <si>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</si>
  <si>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</si>
  <si>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</si>
  <si>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</si>
  <si>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</si>
  <si>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</si>
  <si>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</si>
  <si>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</si>
  <si>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</si>
  <si>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</si>
  <si>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</si>
  <si>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</si>
  <si>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</si>
  <si>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</si>
  <si>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</si>
  <si>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</si>
  <si>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</si>
  <si>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</si>
  <si>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</si>
  <si>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</si>
  <si>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</si>
  <si>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</si>
  <si>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</si>
  <si>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</si>
  <si>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</si>
  <si>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</si>
  <si>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</si>
  <si>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</si>
  <si>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</si>
  <si>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</si>
  <si>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</si>
  <si>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</si>
  <si>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</si>
  <si>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</si>
  <si>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</si>
  <si>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</si>
  <si>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</si>
  <si>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</si>
  <si>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</si>
  <si>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</si>
  <si>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</si>
  <si>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</si>
  <si>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</si>
  <si>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</si>
  <si>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</si>
  <si>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</si>
  <si>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</si>
  <si>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</si>
  <si>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</si>
  <si>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</si>
  <si>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</si>
  <si>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</si>
  <si>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</si>
  <si>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</si>
  <si>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</si>
  <si>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</si>
  <si>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</si>
  <si>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</si>
  <si>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</si>
  <si>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</si>
  <si>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</si>
  <si>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</si>
  <si>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</si>
  <si>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</si>
  <si>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</si>
  <si>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</si>
  <si>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</si>
  <si>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</si>
  <si>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</si>
  <si>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</si>
  <si>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</si>
  <si>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</si>
  <si>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</si>
  <si>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</si>
  <si>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</si>
  <si>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</si>
  <si>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</si>
  <si>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</si>
  <si>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</si>
  <si>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</si>
  <si>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</si>
  <si>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</si>
  <si>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</si>
  <si>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</si>
  <si>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</si>
  <si>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</si>
  <si>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</si>
  <si>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</si>
  <si>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</si>
  <si>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</si>
  <si>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</si>
  <si>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</si>
  <si>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</si>
  <si>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</si>
  <si>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</si>
  <si>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</si>
  <si>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</si>
  <si>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</si>
  <si>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</si>
  <si>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</si>
  <si>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</si>
  <si>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</si>
  <si>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</si>
  <si>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</si>
  <si>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</si>
  <si>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</si>
  <si>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</si>
  <si>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</si>
  <si>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</si>
  <si>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</si>
  <si>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</si>
  <si>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</si>
  <si>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</si>
  <si>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</si>
  <si>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</si>
  <si>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</si>
  <si>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</si>
  <si>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</si>
  <si>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</si>
  <si>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</si>
  <si>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</si>
  <si>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</si>
  <si>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</si>
  <si>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</si>
  <si>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</si>
  <si>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</si>
  <si>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</si>
  <si>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</si>
  <si>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</si>
  <si>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</si>
  <si>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</si>
  <si>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</si>
  <si>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</si>
  <si>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</si>
  <si>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</si>
  <si>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</si>
  <si>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</si>
  <si>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</si>
  <si>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</si>
  <si>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</si>
  <si>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</si>
  <si>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</si>
  <si>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</si>
  <si>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</si>
  <si>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</si>
  <si>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</si>
  <si>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</si>
  <si>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</si>
  <si>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</si>
  <si>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</si>
  <si>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</si>
  <si>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</si>
  <si>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</si>
  <si>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</si>
  <si>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</si>
  <si>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</si>
  <si>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</si>
  <si>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</si>
  <si>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</si>
  <si>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</si>
  <si>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</si>
  <si>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</si>
  <si>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</si>
  <si>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</si>
  <si>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</si>
  <si>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</si>
  <si>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</si>
  <si>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</si>
  <si>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</si>
  <si>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</si>
  <si>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</si>
  <si>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</si>
  <si>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</si>
  <si>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</si>
  <si>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</si>
  <si>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</si>
  <si>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</si>
  <si>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</si>
  <si>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</si>
  <si>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</si>
  <si>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</si>
  <si>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</si>
  <si>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</si>
  <si>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</si>
  <si>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</si>
  <si>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</si>
  <si>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</si>
  <si>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</si>
  <si>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</si>
  <si>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</si>
  <si>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</si>
  <si>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</si>
  <si>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</si>
  <si>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</si>
  <si>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</si>
  <si>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</si>
  <si>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</si>
  <si>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</si>
  <si>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</si>
  <si>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</si>
  <si>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</si>
  <si>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</si>
  <si>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</si>
  <si>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</si>
  <si>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</si>
  <si>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</si>
  <si>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</si>
  <si>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</si>
  <si>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</si>
  <si>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</si>
  <si>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</si>
  <si>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</si>
  <si>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</si>
  <si>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</si>
  <si>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</si>
  <si>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</si>
  <si>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</si>
  <si>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</si>
  <si>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</si>
  <si>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</si>
  <si>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</si>
  <si>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</si>
  <si>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</si>
  <si>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</si>
  <si>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</si>
  <si>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</si>
  <si>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</si>
  <si>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</si>
  <si>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</si>
  <si>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</si>
  <si>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</si>
  <si>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</si>
  <si>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</si>
  <si>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</si>
  <si>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</si>
  <si>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</si>
  <si>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</si>
  <si>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</si>
  <si>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</si>
  <si>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</si>
  <si>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</si>
  <si>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</si>
  <si>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</si>
  <si>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</si>
  <si>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</si>
  <si>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</si>
  <si>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</si>
  <si>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</si>
  <si>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</si>
  <si>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</si>
  <si>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</si>
  <si>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</si>
  <si>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</si>
  <si>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</si>
  <si>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</si>
  <si>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</si>
  <si>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</si>
  <si>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</si>
  <si>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</si>
  <si>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</si>
  <si>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</si>
  <si>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</si>
  <si>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</si>
  <si>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</si>
  <si>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</si>
  <si>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</si>
  <si>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</si>
  <si>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</si>
  <si>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</si>
  <si>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</si>
  <si>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</si>
  <si>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</si>
  <si>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</si>
  <si>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</si>
  <si>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</si>
  <si>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</si>
  <si>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</si>
  <si>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</si>
  <si>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</si>
  <si>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</si>
  <si>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</si>
  <si>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</si>
  <si>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</si>
  <si>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</si>
  <si>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</si>
  <si>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</si>
  <si>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</si>
  <si>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</si>
  <si>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</si>
  <si>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</si>
  <si>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</si>
  <si>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</si>
  <si>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</si>
  <si>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</si>
  <si>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</si>
  <si>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</si>
  <si>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</si>
  <si>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</si>
  <si>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</si>
  <si>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</si>
  <si>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</si>
  <si>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</si>
  <si>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</si>
  <si>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</si>
  <si>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</si>
  <si>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</si>
  <si>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</si>
  <si>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</si>
  <si>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</si>
  <si>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</si>
  <si>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</si>
  <si>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</si>
  <si>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</si>
  <si>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</si>
  <si>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</si>
  <si>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</si>
  <si>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</si>
  <si>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</si>
  <si>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</si>
  <si>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</si>
  <si>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</si>
  <si>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</si>
  <si>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</si>
  <si>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</si>
  <si>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</si>
  <si>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</si>
  <si>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</si>
  <si>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</si>
  <si>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</si>
  <si>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</si>
  <si>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</si>
  <si>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</si>
  <si>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</si>
  <si>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</si>
  <si>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</si>
  <si>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</si>
  <si>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</si>
  <si>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</si>
  <si>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</si>
  <si>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</si>
  <si>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</si>
  <si>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</si>
  <si>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</si>
  <si>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</si>
  <si>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</si>
  <si>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</si>
  <si>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</si>
  <si>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</si>
  <si>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</si>
  <si>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</si>
  <si>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</si>
  <si>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</si>
  <si>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</si>
  <si>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</si>
  <si>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</si>
  <si>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</si>
  <si>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</si>
  <si>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</si>
  <si>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</si>
  <si>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</si>
  <si>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</si>
  <si>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</si>
  <si>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</si>
  <si>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</si>
  <si>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</si>
  <si>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</si>
  <si>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</si>
  <si>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</si>
  <si>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</si>
  <si>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</si>
  <si>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</si>
  <si>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</si>
  <si>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</si>
  <si>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</si>
  <si>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</si>
  <si>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</si>
  <si>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</si>
  <si>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</si>
  <si>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</si>
  <si>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</si>
  <si>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</si>
  <si>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</si>
  <si>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</si>
  <si>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</si>
  <si>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</si>
  <si>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</si>
  <si>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</si>
  <si>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</si>
  <si>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</si>
  <si>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</si>
  <si>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</si>
  <si>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</si>
  <si>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</si>
  <si>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</si>
  <si>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</si>
  <si>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</si>
  <si>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</si>
  <si>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</si>
  <si>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</si>
  <si>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</si>
  <si>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</si>
  <si>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</si>
  <si>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</si>
  <si>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</si>
  <si>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</si>
  <si>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</si>
  <si>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</si>
  <si>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</si>
  <si>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</si>
  <si>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</si>
  <si>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</si>
  <si>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</si>
  <si>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</si>
  <si>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</si>
  <si>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</si>
  <si>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</si>
  <si>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</si>
  <si>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</si>
  <si>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</si>
  <si>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</si>
  <si>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</si>
  <si>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</si>
  <si>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</si>
  <si>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</si>
  <si>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</si>
  <si>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</si>
  <si>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</si>
  <si>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</si>
  <si>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</si>
  <si>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</si>
  <si>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</si>
  <si>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</si>
  <si>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</si>
  <si>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</si>
  <si>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</si>
  <si>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</si>
  <si>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</si>
  <si>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</si>
  <si>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</si>
  <si>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</si>
  <si>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</si>
  <si>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</si>
  <si>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</si>
  <si>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</si>
  <si>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</si>
  <si>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</si>
  <si>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</si>
  <si>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</si>
  <si>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</si>
  <si>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</si>
  <si>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</si>
  <si>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</si>
  <si>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</si>
  <si>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</si>
  <si>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</si>
  <si>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</si>
  <si>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</si>
  <si>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</si>
  <si>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</si>
  <si>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</si>
  <si>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</si>
  <si>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</si>
  <si>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</si>
  <si>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</si>
  <si>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</si>
  <si>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</si>
  <si>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</si>
  <si>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</si>
  <si>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</si>
  <si>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</si>
  <si>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</si>
  <si>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</si>
  <si>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</si>
  <si>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</si>
  <si>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</si>
  <si>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</si>
  <si>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</si>
  <si>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</si>
  <si>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</si>
  <si>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</si>
  <si>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</si>
  <si>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</si>
  <si>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</si>
  <si>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</si>
  <si>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</si>
  <si>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</si>
  <si>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</si>
  <si>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</si>
  <si>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</si>
  <si>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</si>
  <si>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</si>
  <si>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</si>
  <si>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</si>
  <si>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</si>
  <si>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</si>
  <si>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</si>
  <si>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</si>
  <si>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</si>
  <si>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</si>
  <si>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</si>
  <si>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</si>
  <si>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</si>
  <si>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</si>
  <si>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</si>
  <si>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</si>
  <si>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</si>
  <si>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</si>
  <si>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</si>
  <si>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</si>
  <si>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</si>
  <si>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</si>
  <si>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</si>
  <si>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</si>
  <si>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</si>
  <si>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</si>
  <si>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</si>
  <si>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</si>
  <si>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</si>
  <si>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</si>
  <si>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</si>
  <si>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</si>
  <si>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</si>
  <si>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</si>
  <si>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</si>
  <si>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</si>
  <si>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</si>
  <si>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</si>
  <si>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</si>
  <si>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</si>
  <si>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</si>
  <si>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</si>
  <si>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</si>
  <si>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</si>
  <si>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</si>
  <si>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</si>
  <si>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</si>
  <si>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</si>
  <si>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</si>
  <si>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</si>
  <si>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</si>
  <si>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</si>
  <si>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</si>
  <si>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</si>
  <si>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</si>
  <si>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</si>
  <si>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</si>
  <si>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</si>
  <si>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</si>
  <si>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</si>
  <si>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</si>
  <si>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</si>
  <si>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</si>
  <si>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</si>
  <si>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</si>
  <si>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</si>
  <si>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</si>
  <si>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</si>
  <si>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</si>
  <si>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</si>
  <si>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</si>
  <si>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</si>
  <si>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</si>
  <si>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</si>
  <si>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</si>
  <si>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</si>
  <si>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</si>
  <si>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</si>
  <si>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</si>
  <si>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</si>
  <si>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</si>
  <si>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</si>
  <si>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</si>
  <si>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</si>
  <si>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</si>
  <si>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</si>
  <si>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</si>
  <si>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</si>
  <si>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</si>
  <si>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</si>
  <si>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</si>
  <si>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</si>
  <si>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</si>
  <si>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</si>
  <si>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</si>
  <si>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</si>
  <si>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</si>
  <si>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</si>
  <si>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</si>
  <si>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</si>
  <si>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</si>
  <si>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</si>
  <si>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</si>
  <si>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</si>
  <si>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</si>
  <si>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</si>
  <si>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</si>
  <si>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</si>
  <si>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</si>
  <si>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</si>
  <si>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</si>
  <si>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</si>
  <si>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</si>
  <si>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</si>
  <si>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</si>
  <si>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</si>
  <si>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</si>
  <si>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</si>
  <si>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</si>
  <si>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</si>
  <si>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</si>
  <si>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</si>
  <si>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</si>
  <si>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</si>
  <si>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</si>
  <si>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</si>
  <si>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</si>
  <si>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</si>
  <si>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</si>
  <si>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</si>
  <si>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</si>
  <si>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</si>
  <si>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</si>
  <si>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</si>
  <si>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</si>
  <si>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</si>
  <si>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</si>
  <si>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</si>
  <si>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</si>
  <si>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</si>
  <si>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</si>
  <si>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</si>
  <si>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</si>
  <si>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</si>
  <si>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</si>
  <si>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</si>
  <si>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</si>
  <si>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</si>
  <si>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</si>
  <si>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</si>
  <si>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</si>
  <si>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</si>
  <si>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</si>
  <si>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</si>
  <si>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</si>
  <si>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</si>
  <si>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</si>
  <si>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</si>
  <si>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</si>
  <si>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</si>
  <si>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</si>
  <si>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</si>
  <si>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</si>
  <si>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</si>
  <si>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</si>
  <si>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</si>
  <si>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</si>
  <si>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</si>
  <si>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</si>
  <si>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</si>
  <si>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</si>
  <si>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</si>
  <si>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</si>
  <si>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</si>
  <si>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</si>
  <si>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</si>
  <si>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</si>
  <si>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</si>
  <si>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</si>
  <si>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</si>
  <si>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</si>
  <si>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</si>
  <si>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</si>
  <si>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</si>
  <si>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</si>
  <si>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</si>
  <si>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</si>
  <si>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</si>
  <si>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</si>
  <si>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</si>
  <si>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</si>
  <si>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</si>
  <si>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</si>
  <si>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</si>
  <si>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</si>
  <si>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</si>
  <si>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</si>
  <si>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</si>
  <si>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</si>
  <si>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</si>
  <si>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</si>
  <si>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</si>
  <si>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</si>
  <si>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</si>
  <si>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</si>
  <si>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</si>
  <si>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</si>
  <si>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</si>
  <si>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</si>
  <si>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</si>
  <si>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</si>
  <si>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</si>
  <si>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</si>
  <si>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</si>
  <si>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</si>
  <si>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</si>
  <si>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</si>
  <si>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</si>
  <si>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</si>
  <si>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</si>
  <si>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</si>
  <si>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</si>
  <si>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</si>
  <si>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</si>
  <si>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</si>
  <si>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</si>
  <si>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</si>
  <si>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</si>
  <si>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</si>
  <si>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</si>
  <si>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</si>
  <si>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</si>
  <si>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</si>
  <si>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</si>
  <si>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</si>
  <si>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</si>
  <si>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</si>
  <si>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</si>
  <si>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</si>
  <si>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</si>
  <si>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</si>
  <si>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</si>
  <si>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</si>
  <si>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</si>
  <si>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</si>
  <si>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</si>
  <si>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</si>
  <si>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</si>
  <si>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</si>
  <si>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</si>
  <si>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</si>
  <si>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</si>
  <si>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</si>
  <si>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</si>
  <si>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</si>
  <si>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</si>
  <si>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</si>
  <si>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</si>
  <si>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</si>
  <si>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</si>
  <si>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</si>
  <si>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</si>
  <si>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</si>
  <si>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</si>
  <si>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</si>
  <si>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</si>
  <si>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</si>
  <si>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</si>
  <si>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</si>
  <si>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</si>
  <si>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</si>
  <si>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</si>
  <si>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</si>
  <si>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</si>
  <si>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</si>
  <si>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</si>
  <si>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</si>
  <si>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</si>
  <si>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</si>
  <si>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</si>
  <si>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</si>
  <si>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</si>
  <si>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</si>
  <si>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</si>
  <si>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</si>
  <si>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</si>
  <si>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</si>
  <si>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</si>
  <si>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</si>
  <si>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</si>
  <si>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</si>
  <si>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</si>
  <si>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</si>
  <si>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</si>
  <si>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</si>
  <si>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</si>
  <si>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</si>
  <si>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</si>
  <si>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</si>
  <si>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</si>
  <si>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</si>
  <si>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</si>
  <si>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</si>
  <si>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</si>
  <si>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</si>
  <si>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</si>
  <si>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</si>
  <si>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</si>
  <si>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</si>
  <si>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</si>
  <si>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</si>
  <si>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</si>
  <si>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</si>
  <si>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</si>
  <si>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</si>
  <si>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</si>
  <si>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</si>
  <si>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</si>
  <si>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</si>
  <si>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</si>
  <si>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</si>
  <si>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</si>
  <si>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</si>
  <si>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</si>
  <si>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</si>
  <si>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</si>
  <si>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</si>
  <si>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</si>
  <si>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</si>
  <si>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</si>
  <si>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</si>
  <si>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</si>
  <si>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</si>
  <si>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</si>
  <si>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</si>
  <si>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</si>
  <si>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</si>
  <si>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</si>
  <si>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</si>
  <si>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</si>
  <si>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</si>
  <si>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</si>
  <si>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</si>
  <si>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</si>
  <si>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</si>
  <si>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</si>
  <si>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</si>
  <si>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</si>
  <si>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</si>
  <si>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</si>
  <si>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</si>
  <si>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</si>
  <si>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</si>
  <si>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</si>
  <si>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</si>
  <si>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</si>
  <si>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</si>
  <si>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</si>
  <si>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</si>
  <si>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</si>
  <si>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</si>
  <si>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</si>
  <si>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</si>
  <si>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</si>
  <si>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</si>
  <si>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</si>
  <si>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</si>
  <si>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</si>
  <si>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</si>
  <si>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</si>
  <si>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</si>
  <si>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</si>
  <si>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</si>
  <si>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</si>
  <si>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</si>
  <si>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</si>
  <si>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</si>
  <si>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</si>
  <si>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</si>
  <si>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</si>
  <si>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</si>
  <si>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</si>
  <si>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</si>
  <si>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</si>
  <si>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</si>
  <si>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</si>
  <si>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</si>
  <si>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</si>
  <si>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</si>
  <si>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</si>
  <si>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</si>
  <si>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</si>
  <si>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</si>
  <si>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</si>
  <si>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</si>
  <si>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</si>
  <si>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</si>
  <si>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</si>
  <si>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</si>
  <si>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</si>
  <si>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</si>
  <si>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</si>
  <si>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</si>
  <si>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</si>
  <si>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</si>
  <si>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</si>
  <si>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</si>
  <si>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</si>
  <si>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</si>
  <si>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</si>
  <si>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</si>
  <si>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</si>
  <si>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</si>
  <si>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</si>
  <si>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</si>
  <si>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</si>
  <si>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</si>
  <si>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</si>
  <si>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</si>
  <si>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</si>
  <si>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</si>
  <si>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</si>
  <si>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</si>
  <si>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</si>
  <si>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</si>
  <si>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</si>
  <si>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</si>
  <si>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</si>
  <si>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</si>
  <si>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</si>
  <si>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</si>
  <si>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</si>
  <si>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</si>
  <si>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</si>
  <si>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</si>
  <si>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</si>
  <si>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</si>
  <si>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</si>
  <si>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</si>
  <si>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</si>
  <si>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</si>
  <si>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</si>
  <si>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</si>
  <si>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</si>
  <si>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</si>
  <si>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</si>
  <si>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</si>
  <si>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</si>
  <si>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</si>
  <si>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</si>
  <si>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</si>
  <si>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</si>
  <si>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</si>
  <si>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</si>
  <si>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</si>
  <si>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</si>
  <si>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</si>
  <si>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</si>
  <si>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</si>
  <si>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</si>
  <si>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</si>
  <si>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</si>
  <si>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</si>
  <si>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</si>
  <si>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</si>
  <si>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</si>
  <si>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</si>
  <si>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</si>
  <si>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</si>
  <si>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</si>
  <si>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</si>
  <si>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</si>
  <si>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</si>
  <si>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</si>
  <si>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</si>
  <si>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</si>
  <si>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</si>
  <si>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</si>
  <si>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</si>
  <si>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</si>
  <si>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</si>
  <si>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</si>
  <si>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</si>
  <si>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</si>
  <si>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</si>
  <si>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</si>
  <si>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</si>
  <si>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</si>
  <si>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</si>
  <si>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</si>
  <si>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</si>
  <si>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</si>
  <si>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</si>
  <si>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</si>
  <si>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</si>
  <si>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</si>
  <si>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</si>
  <si>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</si>
  <si>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</si>
  <si>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</si>
  <si>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</si>
  <si>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</si>
  <si>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</si>
  <si>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</si>
  <si>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</si>
  <si>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</si>
  <si>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</si>
  <si>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</si>
  <si>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</si>
  <si>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</si>
  <si>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</si>
  <si>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</si>
  <si>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</si>
  <si>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</si>
  <si>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</si>
  <si>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</si>
  <si>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</si>
  <si>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</si>
  <si>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</si>
  <si>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</si>
  <si>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</si>
  <si>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</si>
  <si>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</si>
  <si>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</si>
  <si>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</si>
  <si>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</si>
  <si>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</si>
  <si>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</si>
  <si>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</si>
  <si>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</si>
  <si>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</si>
  <si>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</si>
  <si>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</si>
  <si>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</si>
  <si>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</si>
  <si>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</si>
  <si>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</si>
  <si>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</si>
  <si>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</si>
  <si>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</si>
  <si>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</si>
  <si>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</si>
  <si>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</si>
  <si>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</si>
  <si>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</si>
  <si>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</si>
  <si>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</si>
  <si>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</si>
  <si>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</si>
  <si>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</si>
  <si>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</si>
  <si>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</si>
  <si>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</si>
  <si>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</si>
  <si>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</si>
  <si>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</si>
  <si>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</si>
  <si>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</si>
  <si>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</si>
  <si>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</si>
  <si>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</si>
  <si>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</si>
  <si>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</si>
  <si>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</si>
  <si>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</si>
  <si>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</si>
  <si>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</si>
  <si>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</si>
  <si>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</si>
  <si>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</si>
  <si>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</si>
  <si>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</si>
  <si>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</si>
  <si>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</si>
  <si>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</si>
  <si>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</si>
  <si>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</si>
  <si>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</si>
  <si>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</si>
  <si>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</si>
  <si>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</si>
  <si>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</si>
  <si>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</si>
  <si>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</si>
  <si>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</si>
  <si>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</si>
  <si>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</si>
  <si>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</si>
  <si>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</si>
  <si>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</si>
  <si>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</si>
  <si>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</si>
  <si>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</si>
  <si>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</si>
  <si>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</si>
  <si>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</si>
  <si>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</si>
  <si>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</si>
  <si>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</si>
  <si>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</si>
  <si>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</si>
  <si>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</si>
  <si>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</si>
  <si>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</si>
  <si>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</si>
  <si>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</si>
  <si>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</si>
  <si>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</si>
  <si>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</si>
  <si>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</si>
  <si>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</si>
  <si>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</si>
  <si>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</si>
  <si>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</si>
  <si>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</si>
  <si>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</si>
  <si>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</si>
  <si>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</si>
  <si>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</si>
  <si>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</si>
  <si>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</si>
  <si>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</si>
  <si>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</si>
  <si>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</si>
  <si>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</si>
  <si>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</si>
  <si>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</si>
  <si>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</si>
  <si>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</si>
  <si>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</si>
  <si>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</si>
  <si>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</si>
  <si>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</si>
  <si>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</si>
  <si>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</si>
  <si>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</si>
  <si>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</si>
  <si>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</si>
  <si>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</si>
  <si>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</si>
  <si>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</si>
  <si>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</si>
  <si>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</si>
  <si>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</si>
  <si>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</si>
  <si>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</si>
  <si>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</si>
  <si>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</si>
  <si>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</si>
  <si>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</si>
  <si>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</si>
  <si>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</si>
  <si>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</si>
  <si>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</si>
  <si>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</si>
  <si>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</si>
  <si>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</si>
  <si>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</si>
  <si>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</si>
  <si>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</si>
  <si>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</si>
  <si>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</si>
  <si>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</si>
  <si>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</si>
  <si>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</si>
  <si>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</si>
  <si>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</si>
  <si>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</si>
  <si>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</si>
  <si>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</si>
  <si>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</si>
  <si>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</si>
  <si>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</si>
  <si>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</si>
  <si>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</si>
  <si>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</si>
  <si>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</si>
  <si>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</si>
  <si>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</si>
  <si>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</si>
  <si>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</si>
  <si>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</si>
  <si>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</si>
  <si>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</si>
  <si>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</si>
  <si>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</si>
  <si>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</si>
  <si>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</si>
  <si>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</si>
  <si>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</si>
  <si>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</si>
  <si>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</si>
  <si>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</si>
  <si>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</si>
  <si>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</si>
  <si>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</si>
  <si>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</si>
  <si>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</si>
  <si>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</si>
  <si>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</si>
  <si>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</si>
  <si>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</si>
  <si>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</si>
  <si>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</si>
  <si>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</si>
  <si>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</si>
  <si>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</si>
  <si>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</si>
  <si>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</si>
  <si>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</si>
  <si>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</si>
  <si>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</si>
  <si>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</si>
  <si>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</si>
  <si>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</si>
  <si>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</si>
  <si>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</si>
  <si>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</si>
  <si>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</si>
  <si>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</si>
  <si>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</si>
  <si>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</si>
  <si>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</si>
  <si>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</si>
  <si>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</si>
  <si>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</si>
  <si>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</si>
  <si>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</si>
  <si>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</si>
  <si>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</si>
  <si>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</si>
  <si>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</si>
  <si>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</si>
  <si>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</si>
  <si>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</si>
  <si>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</si>
  <si>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</si>
  <si>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</si>
  <si>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</si>
  <si>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</si>
  <si>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</si>
  <si>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</si>
  <si>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</si>
  <si>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</si>
  <si>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</si>
  <si>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</si>
  <si>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</si>
  <si>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</si>
  <si>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</si>
  <si>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</si>
  <si>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</si>
  <si>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</si>
  <si>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</si>
  <si>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</si>
  <si>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</si>
  <si>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</si>
  <si>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</si>
  <si>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</si>
  <si>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</si>
  <si>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</si>
  <si>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</si>
  <si>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</si>
  <si>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</si>
  <si>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</si>
  <si>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</si>
  <si>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</si>
  <si>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</si>
  <si>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</si>
  <si>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</si>
  <si>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</si>
  <si>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</si>
  <si>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</si>
  <si>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</si>
  <si>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</si>
  <si>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</si>
  <si>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</si>
  <si>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</si>
  <si>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</si>
  <si>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</si>
  <si>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</si>
  <si>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</si>
  <si>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</si>
  <si>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</si>
  <si>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</si>
  <si>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</si>
  <si>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</si>
  <si>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</si>
  <si>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</si>
  <si>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</si>
  <si>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</si>
  <si>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</si>
  <si>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</si>
  <si>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</si>
  <si>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</si>
  <si>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</si>
  <si>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</si>
  <si>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</si>
  <si>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</si>
  <si>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</si>
  <si>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</si>
  <si>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</si>
  <si>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</si>
  <si>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</si>
  <si>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</si>
  <si>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</si>
  <si>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</si>
  <si>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</si>
  <si>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</si>
  <si>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</si>
  <si>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</si>
  <si>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</si>
  <si>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</si>
  <si>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</si>
  <si>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</si>
  <si>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</si>
  <si>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</si>
  <si>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</si>
  <si>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</si>
  <si>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</si>
  <si>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</si>
  <si>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</si>
  <si>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</si>
  <si>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</si>
  <si>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</si>
  <si>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</si>
  <si>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</si>
  <si>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</si>
  <si>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</si>
  <si>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</si>
  <si>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</si>
  <si>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</si>
  <si>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</si>
  <si>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</si>
  <si>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</si>
  <si>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</si>
  <si>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</si>
  <si>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</si>
  <si>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</si>
  <si>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</si>
  <si>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</si>
  <si>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</si>
  <si>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</si>
  <si>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</si>
  <si>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</si>
  <si>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</si>
  <si>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</si>
  <si>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</si>
  <si>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</si>
  <si>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</si>
  <si>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</si>
  <si>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</si>
  <si>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</si>
  <si>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</si>
  <si>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</si>
  <si>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</si>
  <si>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</si>
  <si>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</si>
  <si>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</si>
  <si>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</si>
  <si>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</si>
  <si>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</si>
  <si>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</si>
  <si>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</si>
  <si>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</si>
  <si>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</si>
  <si>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</si>
  <si>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</si>
  <si>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</si>
  <si>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</si>
  <si>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</si>
  <si>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</si>
  <si>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</si>
  <si>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</si>
  <si>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</si>
  <si>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</si>
  <si>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</si>
  <si>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</si>
  <si>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</si>
  <si>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</si>
  <si>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</si>
  <si>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</si>
  <si>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</si>
  <si>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</si>
  <si>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</si>
  <si>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</si>
  <si>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</si>
  <si>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</si>
  <si>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</si>
  <si>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</si>
  <si>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</si>
  <si>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</si>
  <si>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</si>
  <si>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</si>
  <si>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</si>
  <si>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</si>
  <si>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</si>
  <si>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</si>
  <si>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</si>
  <si>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</si>
  <si>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</si>
  <si>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</si>
  <si>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</si>
  <si>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</si>
  <si>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</si>
  <si>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</si>
  <si>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</si>
  <si>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</si>
  <si>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</si>
  <si>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</si>
  <si>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</si>
  <si>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</si>
  <si>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</si>
  <si>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</si>
  <si>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</si>
  <si>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</si>
  <si>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</si>
  <si>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</si>
  <si>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</si>
  <si>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</si>
  <si>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</si>
  <si>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</si>
  <si>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</si>
  <si>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</si>
  <si>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</si>
  <si>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</si>
  <si>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</si>
  <si>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</si>
  <si>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</si>
  <si>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</si>
  <si>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</si>
  <si>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</si>
  <si>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</si>
  <si>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</si>
  <si>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</si>
  <si>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</si>
  <si>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</si>
  <si>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</si>
  <si>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</si>
  <si>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</si>
  <si>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</si>
  <si>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</si>
  <si>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</si>
  <si>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</si>
  <si>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</si>
  <si>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</si>
  <si>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</si>
  <si>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</si>
  <si>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</si>
  <si>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</si>
  <si>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</si>
  <si>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</si>
  <si>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</si>
  <si>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</si>
  <si>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</si>
  <si>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</si>
  <si>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</si>
  <si>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</si>
  <si>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</si>
  <si>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</si>
  <si>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</si>
  <si>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</si>
  <si>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</si>
  <si>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</si>
  <si>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</si>
  <si>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</si>
  <si>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</si>
  <si>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</si>
  <si>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</si>
  <si>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</si>
  <si>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</si>
  <si>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</si>
  <si>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</si>
  <si>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</si>
  <si>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</si>
  <si>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</si>
  <si>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</si>
  <si>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</si>
  <si>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</si>
  <si>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</si>
  <si>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</si>
  <si>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</si>
  <si>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</si>
  <si>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</si>
  <si>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</si>
  <si>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</si>
  <si>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</si>
  <si>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</si>
  <si>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</si>
  <si>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</si>
  <si>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</si>
  <si>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</si>
  <si>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</si>
  <si>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</si>
  <si>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</si>
  <si>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</si>
  <si>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</si>
  <si>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</si>
  <si>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</si>
  <si>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</si>
  <si>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</si>
  <si>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</si>
  <si>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</si>
  <si>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</si>
  <si>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</si>
  <si>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</si>
  <si>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</si>
  <si>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</si>
  <si>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</si>
  <si>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</si>
  <si>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</si>
  <si>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</si>
  <si>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</si>
  <si>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</si>
  <si>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</si>
  <si>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</si>
  <si>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</si>
  <si>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</si>
  <si>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</si>
  <si>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</si>
  <si>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</si>
  <si>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</si>
  <si>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</si>
  <si>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</si>
  <si>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</si>
  <si>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</si>
  <si>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</si>
  <si>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</si>
  <si>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</si>
  <si>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</si>
  <si>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</si>
  <si>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</si>
  <si>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</si>
  <si>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</si>
  <si>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</si>
  <si>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</si>
  <si>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</si>
  <si>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</si>
  <si>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</si>
  <si>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</si>
  <si>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</si>
  <si>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</si>
  <si>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</si>
  <si>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</si>
  <si>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</si>
  <si>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</si>
  <si>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</si>
  <si>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</si>
  <si>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</si>
  <si>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</si>
  <si>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</si>
  <si>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</si>
  <si>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</si>
  <si>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</si>
  <si>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</si>
  <si>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</si>
  <si>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</si>
  <si>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</si>
  <si>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</si>
  <si>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</si>
  <si>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</si>
  <si>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</si>
  <si>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</si>
  <si>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</si>
  <si>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</si>
  <si>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</si>
  <si>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</si>
  <si>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</si>
  <si>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</si>
  <si>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</si>
  <si>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</si>
  <si>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</si>
  <si>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</si>
  <si>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</si>
  <si>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</si>
  <si>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</si>
  <si>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</si>
  <si>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</si>
  <si>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</si>
  <si>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</si>
  <si>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</si>
  <si>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</si>
  <si>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</si>
  <si>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</si>
  <si>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</si>
  <si>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</si>
  <si>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</si>
  <si>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</si>
  <si>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</si>
  <si>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</si>
  <si>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</si>
  <si>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</si>
  <si>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</si>
  <si>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</si>
  <si>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</si>
  <si>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</si>
  <si>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</si>
  <si>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</si>
  <si>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</si>
  <si>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</si>
  <si>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</si>
  <si>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</si>
  <si>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</si>
  <si>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</si>
  <si>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</si>
  <si>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</si>
  <si>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</si>
  <si>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</si>
  <si>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</si>
  <si>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</si>
  <si>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</si>
  <si>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</si>
  <si>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</si>
  <si>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</si>
  <si>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</si>
  <si>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</si>
  <si>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</si>
  <si>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</si>
  <si>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</si>
  <si>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</si>
  <si>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</si>
  <si>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</si>
  <si>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</si>
  <si>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</si>
  <si>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</si>
  <si>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</si>
  <si>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</si>
  <si>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</si>
  <si>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</si>
  <si>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</si>
  <si>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</si>
  <si>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</si>
  <si>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</si>
  <si>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</si>
  <si>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</si>
  <si>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</si>
  <si>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</si>
  <si>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</si>
  <si>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</si>
  <si>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</si>
  <si>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</si>
  <si>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</si>
  <si>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</si>
  <si>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</si>
  <si>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</si>
  <si>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</si>
  <si>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</si>
  <si>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</si>
  <si>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</si>
  <si>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</si>
  <si>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</si>
  <si>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</si>
  <si>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</si>
  <si>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</si>
  <si>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</si>
  <si>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</si>
  <si>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</si>
  <si>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</si>
  <si>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</si>
  <si>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</si>
  <si>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</si>
  <si>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</si>
  <si>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</si>
  <si>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</si>
  <si>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</si>
  <si>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</si>
  <si>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</si>
  <si>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</si>
  <si>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</si>
  <si>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</si>
  <si>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</si>
  <si>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</si>
  <si>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</si>
  <si>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</si>
  <si>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</si>
  <si>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</si>
  <si>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</si>
  <si>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</si>
  <si>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</si>
  <si>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</si>
  <si>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</si>
  <si>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</si>
  <si>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</si>
  <si>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</si>
  <si>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</si>
  <si>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</si>
  <si>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</si>
  <si>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</si>
  <si>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</si>
  <si>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</si>
  <si>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</si>
  <si>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</si>
  <si>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</si>
  <si>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</si>
  <si>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</si>
  <si>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</si>
  <si>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</si>
  <si>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</si>
  <si>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</si>
  <si>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</si>
  <si>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</si>
  <si>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</si>
  <si>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</si>
  <si>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</si>
  <si>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</si>
  <si>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</si>
  <si>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</si>
  <si>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</si>
  <si>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</si>
  <si>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</si>
  <si>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</si>
  <si>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</si>
  <si>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</si>
  <si>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</si>
  <si>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</si>
  <si>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</si>
  <si>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</si>
  <si>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</si>
  <si>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</si>
  <si>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</si>
  <si>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</si>
  <si>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</si>
  <si>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</si>
  <si>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</si>
  <si>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</si>
  <si>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</si>
  <si>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</si>
  <si>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</si>
  <si>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</si>
  <si>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</si>
  <si>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</si>
  <si>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</si>
  <si>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</si>
  <si>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</si>
  <si>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</si>
  <si>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</si>
  <si>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</si>
  <si>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</si>
  <si>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</si>
  <si>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</si>
  <si>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</si>
  <si>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</si>
  <si>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</si>
  <si>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</si>
  <si>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</si>
  <si>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</si>
  <si>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</si>
  <si>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</si>
  <si>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</si>
  <si>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</si>
  <si>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</si>
  <si>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</si>
  <si>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</si>
  <si>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</si>
  <si>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</si>
  <si>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</si>
  <si>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</si>
  <si>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</si>
  <si>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</si>
  <si>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</si>
  <si>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</si>
  <si>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</si>
  <si>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</si>
  <si>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</si>
  <si>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</si>
  <si>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</si>
  <si>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</si>
  <si>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</si>
  <si>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</si>
  <si>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</si>
  <si>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</si>
  <si>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</si>
  <si>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</si>
  <si>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</si>
  <si>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</si>
  <si>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</si>
  <si>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</si>
  <si>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</si>
  <si>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</si>
  <si>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</si>
  <si>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</si>
  <si>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</si>
  <si>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</si>
  <si>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</si>
  <si>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</si>
  <si>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</si>
  <si>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</si>
  <si>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</si>
  <si>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</si>
  <si>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</si>
  <si>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</si>
  <si>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</si>
  <si>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</si>
  <si>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</si>
  <si>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</si>
  <si>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</si>
  <si>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</si>
  <si>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</si>
  <si>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</si>
  <si>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</si>
  <si>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</si>
  <si>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</si>
  <si>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</si>
  <si>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</si>
  <si>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</si>
  <si>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</si>
  <si>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</si>
  <si>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</si>
  <si>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</si>
  <si>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</si>
  <si>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</si>
  <si>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</si>
  <si>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</si>
  <si>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</si>
  <si>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</si>
  <si>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</si>
  <si>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</si>
  <si>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</si>
  <si>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</si>
  <si>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</si>
  <si>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</si>
  <si>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</si>
  <si>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</si>
  <si>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</si>
  <si>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</si>
  <si>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</si>
  <si>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</si>
  <si>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</si>
  <si>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</si>
  <si>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</si>
  <si>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</si>
  <si>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</si>
  <si>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</si>
  <si>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</si>
  <si>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</si>
  <si>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</si>
  <si>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</si>
  <si>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</si>
  <si>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</si>
  <si>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</si>
  <si>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</si>
  <si>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</si>
  <si>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</si>
  <si>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</si>
  <si>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</si>
  <si>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</si>
  <si>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</si>
  <si>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</si>
  <si>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</si>
  <si>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</si>
  <si>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</si>
  <si>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</si>
  <si>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</si>
  <si>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</si>
  <si>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</si>
  <si>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</si>
  <si>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</si>
  <si>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</si>
  <si>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</si>
  <si>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</si>
  <si>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</si>
  <si>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</si>
  <si>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</si>
  <si>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</si>
  <si>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</si>
  <si>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</si>
  <si>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</si>
  <si>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</si>
  <si>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</si>
  <si>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</si>
  <si>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</si>
  <si>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</si>
  <si>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</si>
  <si>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</si>
  <si>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</si>
  <si>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</si>
  <si>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</si>
  <si>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</si>
  <si>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</si>
  <si>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</si>
  <si>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</si>
  <si>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</si>
  <si>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</si>
  <si>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</si>
  <si>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</si>
  <si>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</si>
  <si>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</si>
  <si>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</si>
  <si>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</si>
  <si>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</si>
  <si>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</si>
  <si>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</si>
  <si>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</si>
  <si>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</si>
  <si>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</si>
  <si>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</si>
  <si>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</si>
  <si>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</si>
  <si>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</si>
  <si>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</si>
  <si>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</si>
  <si>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</si>
  <si>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</si>
  <si>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</si>
  <si>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</si>
  <si>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</si>
  <si>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</si>
  <si>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</si>
  <si>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</si>
  <si>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</si>
  <si>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</si>
  <si>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</si>
  <si>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</si>
  <si>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</si>
  <si>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</si>
  <si>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</si>
  <si>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</si>
  <si>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</si>
  <si>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</si>
  <si>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</si>
  <si>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</si>
  <si>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</si>
  <si>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</si>
  <si>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</si>
  <si>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</si>
  <si>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</si>
  <si>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</si>
  <si>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</si>
  <si>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</si>
  <si>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</si>
  <si>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</si>
  <si>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</si>
  <si>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</si>
  <si>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</si>
  <si>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</si>
  <si>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</si>
  <si>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</si>
  <si>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</si>
  <si>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</si>
  <si>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</si>
  <si>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</si>
  <si>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</si>
  <si>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</si>
  <si>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</si>
  <si>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</si>
  <si>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</si>
  <si>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</si>
  <si>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</si>
  <si>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</si>
  <si>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</si>
  <si>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</si>
  <si>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</si>
  <si>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</si>
  <si>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</si>
  <si>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</si>
  <si>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</si>
  <si>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</si>
  <si>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</si>
  <si>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</si>
  <si>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</si>
  <si>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</si>
  <si>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</si>
  <si>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</si>
  <si>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</si>
  <si>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</si>
  <si>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</si>
  <si>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</si>
  <si>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</si>
  <si>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</si>
  <si>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</si>
  <si>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</si>
  <si>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</si>
  <si>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</si>
  <si>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</si>
  <si>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</si>
  <si>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</si>
  <si>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</si>
  <si>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</si>
  <si>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</si>
  <si>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</si>
  <si>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</si>
  <si>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</si>
  <si>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</si>
  <si>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</si>
  <si>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</si>
  <si>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</si>
  <si>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</si>
  <si>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</si>
  <si>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</si>
  <si>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</si>
  <si>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</si>
  <si>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</si>
  <si>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</si>
  <si>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</si>
  <si>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</si>
  <si>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</si>
  <si>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</si>
  <si>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</si>
  <si>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</si>
  <si>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</si>
  <si>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</si>
  <si>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</si>
  <si>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</si>
  <si>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</si>
  <si>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</si>
  <si>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</si>
  <si>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</si>
  <si>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</si>
  <si>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</si>
  <si>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</si>
  <si>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</si>
  <si>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</si>
  <si>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</si>
  <si>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</si>
  <si>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</si>
  <si>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</si>
  <si>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</si>
  <si>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</si>
  <si>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</si>
  <si>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</si>
  <si>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</si>
  <si>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</si>
  <si>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</si>
  <si>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</si>
  <si>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</si>
  <si>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</si>
  <si>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</si>
  <si>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</si>
  <si>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</si>
  <si>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</si>
  <si>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</si>
  <si>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</si>
  <si>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</si>
  <si>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</si>
  <si>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</si>
  <si>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</si>
  <si>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</si>
  <si>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</si>
  <si>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</si>
  <si>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</si>
  <si>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</si>
  <si>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</si>
  <si>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</si>
  <si>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</si>
  <si>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</si>
  <si>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</si>
  <si>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</si>
  <si>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</si>
  <si>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</si>
  <si>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</si>
  <si>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</si>
  <si>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</si>
  <si>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</si>
  <si>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</si>
  <si>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</si>
  <si>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</si>
  <si>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</si>
  <si>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</si>
  <si>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</si>
  <si>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</si>
  <si>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</si>
  <si>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</si>
  <si>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</si>
  <si>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</si>
  <si>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</si>
  <si>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</si>
  <si>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</si>
  <si>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</si>
  <si>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</si>
  <si>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</si>
  <si>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</si>
  <si>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</si>
  <si>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</si>
  <si>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</si>
  <si>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</si>
  <si>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</si>
  <si>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</si>
  <si>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</si>
  <si>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</si>
  <si>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</si>
  <si>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</si>
  <si>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</si>
  <si>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</si>
  <si>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</si>
  <si>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</si>
  <si>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</si>
  <si>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</si>
  <si>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</si>
  <si>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</si>
  <si>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</si>
  <si>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</si>
  <si>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</si>
  <si>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</si>
  <si>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</si>
  <si>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</si>
  <si>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</si>
  <si>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</si>
  <si>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</si>
  <si>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</si>
  <si>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</si>
  <si>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</si>
  <si>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</si>
  <si>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</si>
  <si>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</si>
  <si>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</si>
  <si>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</si>
  <si>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</si>
  <si>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</si>
  <si>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</si>
  <si>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</si>
  <si>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</si>
  <si>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</si>
  <si>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</si>
  <si>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</si>
  <si>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</si>
  <si>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</si>
  <si>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</si>
  <si>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</si>
  <si>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</si>
  <si>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</si>
  <si>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</si>
  <si>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</si>
  <si>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</si>
  <si>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</si>
  <si>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</si>
  <si>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</si>
  <si>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</si>
  <si>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</si>
  <si>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</si>
  <si>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</si>
  <si>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</si>
  <si>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</si>
  <si>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</si>
  <si>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</si>
  <si>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</si>
  <si>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</si>
  <si>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</si>
  <si>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</si>
  <si>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</si>
  <si>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</si>
  <si>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</si>
  <si>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</si>
  <si>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</si>
  <si>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</si>
  <si>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</si>
  <si>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</si>
  <si>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</si>
  <si>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</si>
  <si>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</si>
  <si>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</si>
  <si>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</si>
  <si>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</si>
  <si>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</si>
  <si>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</si>
  <si>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</si>
  <si>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</si>
  <si>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</si>
  <si>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</si>
  <si>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</si>
  <si>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</si>
  <si>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</si>
  <si>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</si>
  <si>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</si>
  <si>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</si>
  <si>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</si>
  <si>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</si>
  <si>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</si>
  <si>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</si>
  <si>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</si>
  <si>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</si>
  <si>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</si>
  <si>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</si>
  <si>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</si>
  <si>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</si>
  <si>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</si>
  <si>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</si>
  <si>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</si>
  <si>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</si>
  <si>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</si>
  <si>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</si>
  <si>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</si>
  <si>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</si>
  <si>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</si>
  <si>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</si>
  <si>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</si>
  <si>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</si>
  <si>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</si>
  <si>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</si>
  <si>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</si>
  <si>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</si>
  <si>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</si>
  <si>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</si>
  <si>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</si>
  <si>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</si>
  <si>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</si>
  <si>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</si>
  <si>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</si>
  <si>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</si>
  <si>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</si>
  <si>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</si>
  <si>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</si>
  <si>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</si>
  <si>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</si>
  <si>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</si>
  <si>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</si>
  <si>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</si>
  <si>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</si>
  <si>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</si>
  <si>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</si>
  <si>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</si>
  <si>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</si>
  <si>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</si>
  <si>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</si>
  <si>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</si>
  <si>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</si>
  <si>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</si>
  <si>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</si>
  <si>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</si>
  <si>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</si>
  <si>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</si>
  <si>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</si>
  <si>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</si>
  <si>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</si>
  <si>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</si>
  <si>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</si>
  <si>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</si>
  <si>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</si>
  <si>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</si>
  <si>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</si>
  <si>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</si>
  <si>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</si>
  <si>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</si>
  <si>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</si>
  <si>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</si>
  <si>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</si>
  <si>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</si>
  <si>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</si>
  <si>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</si>
  <si>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</si>
  <si>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</si>
  <si>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</si>
  <si>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</si>
  <si>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</si>
  <si>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</si>
  <si>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</si>
  <si>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</si>
  <si>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</si>
  <si>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</si>
  <si>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</si>
  <si>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</si>
  <si>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</si>
  <si>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</si>
  <si>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</si>
  <si>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</si>
  <si>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</si>
  <si>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</si>
  <si>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</si>
  <si>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</si>
  <si>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</si>
  <si>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</si>
  <si>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</si>
  <si>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</si>
  <si>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</si>
  <si>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</si>
  <si>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</si>
  <si>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</si>
  <si>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</si>
  <si>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</si>
  <si>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</si>
  <si>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</si>
  <si>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</si>
  <si>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</si>
  <si>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</si>
  <si>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</si>
  <si>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</si>
  <si>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</si>
  <si>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</si>
  <si>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</si>
  <si>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</si>
  <si>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</si>
  <si>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</si>
  <si>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</si>
  <si>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</si>
  <si>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</si>
  <si>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</si>
  <si>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</si>
  <si>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</si>
  <si>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</si>
  <si>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</si>
  <si>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</si>
  <si>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</si>
  <si>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</si>
  <si>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</si>
  <si>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</si>
  <si>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</si>
  <si>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</si>
  <si>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</si>
  <si>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</si>
  <si>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</si>
  <si>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</si>
  <si>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</si>
  <si>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</si>
  <si>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</si>
  <si>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</si>
  <si>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</si>
  <si>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</si>
  <si>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</si>
  <si>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</si>
  <si>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</si>
  <si>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</si>
  <si>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</si>
  <si>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</si>
  <si>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</si>
  <si>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</si>
  <si>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</si>
  <si>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</si>
  <si>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</si>
  <si>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</si>
  <si>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</si>
  <si>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</si>
  <si>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</si>
  <si>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</si>
  <si>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</si>
  <si>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</si>
  <si>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</si>
  <si>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</si>
  <si>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</si>
  <si>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</si>
  <si>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</si>
  <si>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</si>
  <si>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</si>
  <si>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</si>
  <si>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</si>
  <si>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</si>
  <si>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</si>
  <si>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</si>
  <si>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</si>
  <si>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</si>
  <si>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</si>
  <si>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</si>
  <si>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</si>
  <si>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</si>
  <si>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</si>
  <si>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</si>
  <si>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</si>
  <si>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</si>
  <si>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</si>
  <si>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</si>
  <si>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</si>
  <si>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</si>
  <si>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</si>
  <si>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</si>
  <si>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</si>
  <si>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</si>
  <si>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</si>
  <si>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</si>
  <si>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</si>
  <si>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</si>
  <si>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</si>
  <si>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</si>
  <si>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</si>
  <si>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</si>
  <si>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</si>
  <si>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</si>
  <si>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</si>
  <si>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</si>
  <si>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</si>
  <si>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</si>
  <si>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</si>
  <si>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</si>
  <si>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</si>
  <si>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</si>
  <si>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</si>
  <si>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</si>
  <si>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</si>
  <si>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</si>
  <si>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</si>
  <si>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</si>
  <si>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</si>
  <si>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</si>
  <si>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</si>
  <si>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</si>
  <si>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</si>
  <si>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</si>
  <si>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</si>
  <si>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</si>
  <si>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</si>
  <si>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</si>
  <si>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</si>
  <si>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</si>
  <si>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</si>
  <si>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</si>
  <si>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</si>
  <si>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</si>
  <si>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</si>
  <si>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</si>
  <si>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</si>
  <si>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</si>
  <si>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</si>
  <si>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</si>
  <si>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</si>
  <si>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</si>
  <si>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</si>
  <si>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</si>
  <si>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</si>
  <si>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</si>
  <si>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</si>
  <si>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</si>
  <si>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</si>
  <si>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</si>
  <si>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</si>
  <si>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</si>
  <si>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</si>
  <si>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</si>
  <si>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</si>
  <si>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</si>
  <si>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</si>
  <si>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</si>
  <si>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</si>
  <si>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</si>
  <si>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</si>
  <si>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</si>
  <si>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</si>
  <si>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</si>
  <si>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</si>
  <si>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</si>
  <si>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</si>
  <si>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</si>
  <si>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</si>
  <si>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</si>
  <si>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</si>
  <si>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</si>
  <si>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</si>
  <si>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</si>
  <si>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</si>
  <si>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</si>
  <si>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</si>
  <si>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</si>
  <si>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</si>
  <si>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</si>
  <si>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</si>
  <si>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</si>
  <si>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</si>
  <si>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</si>
  <si>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</si>
  <si>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</si>
  <si>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</si>
  <si>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</si>
  <si>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</si>
  <si>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</si>
  <si>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</si>
  <si>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</si>
  <si>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</si>
  <si>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</si>
  <si>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</si>
  <si>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</si>
  <si>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</si>
  <si>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</si>
  <si>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</si>
  <si>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</si>
  <si>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</si>
  <si>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</si>
  <si>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</si>
  <si>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</si>
  <si>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</si>
  <si>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</si>
  <si>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</si>
  <si>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</si>
  <si>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</si>
  <si>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</si>
  <si>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</si>
  <si>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</si>
  <si>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</si>
  <si>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</si>
  <si>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</si>
  <si>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</si>
  <si>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</si>
  <si>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</si>
  <si>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</si>
  <si>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</si>
  <si>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</si>
  <si>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</si>
  <si>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</si>
  <si>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</si>
  <si>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</si>
  <si>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</si>
  <si>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</si>
  <si>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</si>
  <si>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</si>
  <si>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</si>
  <si>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</si>
  <si>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</si>
  <si>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</si>
  <si>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</si>
  <si>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</si>
  <si>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</si>
  <si>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</si>
  <si>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</si>
  <si>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</si>
  <si>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</si>
  <si>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</si>
  <si>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</si>
  <si>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</si>
  <si>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</si>
  <si>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</si>
  <si>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</si>
  <si>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</si>
  <si>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</si>
  <si>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</si>
  <si>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</si>
  <si>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</si>
  <si>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</si>
  <si>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</si>
  <si>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</si>
  <si>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</si>
  <si>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</si>
  <si>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</si>
  <si>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</si>
  <si>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</si>
  <si>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</si>
  <si>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</si>
  <si>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</si>
  <si>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</si>
  <si>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</si>
  <si>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</si>
  <si>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</si>
  <si>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</si>
  <si>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</si>
  <si>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</si>
  <si>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</si>
  <si>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</si>
  <si>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</si>
  <si>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</si>
  <si>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</si>
  <si>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</si>
  <si>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</si>
  <si>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</si>
  <si>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</si>
  <si>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</si>
  <si>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</si>
  <si>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</si>
  <si>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</si>
  <si>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</si>
  <si>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</si>
  <si>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</si>
  <si>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</si>
  <si>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</si>
  <si>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</si>
  <si>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</si>
  <si>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</si>
  <si>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</si>
  <si>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</si>
  <si>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</si>
  <si>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</si>
  <si>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</si>
  <si>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</si>
  <si>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</si>
  <si>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</si>
  <si>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</si>
  <si>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</si>
  <si>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</si>
  <si>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</si>
  <si>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</si>
  <si>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</si>
  <si>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</si>
  <si>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</si>
  <si>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</si>
  <si>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</si>
  <si>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</si>
  <si>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</si>
  <si>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</si>
  <si>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</si>
  <si>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</si>
  <si>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</si>
  <si>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</si>
  <si>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</si>
  <si>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</si>
  <si>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</si>
  <si>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</si>
  <si>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</si>
  <si>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</si>
  <si>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</si>
  <si>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</si>
  <si>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</si>
  <si>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</si>
  <si>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</si>
  <si>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</si>
  <si>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</si>
  <si>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</si>
  <si>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</si>
  <si>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</si>
  <si>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</si>
  <si>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</si>
  <si>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</si>
  <si>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</si>
  <si>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</si>
  <si>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</si>
  <si>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</si>
  <si>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</si>
  <si>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</si>
  <si>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</si>
  <si>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</si>
  <si>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</si>
  <si>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</si>
  <si>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</si>
  <si>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</si>
  <si>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</si>
  <si>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</si>
  <si>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</si>
  <si>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</si>
  <si>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</si>
  <si>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</si>
  <si>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</si>
  <si>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</si>
  <si>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</si>
  <si>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</si>
  <si>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</si>
  <si>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</si>
  <si>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</si>
  <si>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</si>
  <si>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</si>
  <si>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</si>
  <si>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</si>
  <si>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</si>
  <si>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</si>
  <si>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</si>
  <si>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</si>
  <si>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</si>
  <si>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</si>
  <si>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</si>
  <si>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</si>
  <si>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</si>
  <si>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</si>
  <si>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</si>
  <si>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</si>
  <si>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</si>
  <si>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</si>
  <si>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</si>
  <si>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</si>
  <si>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</si>
  <si>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</si>
  <si>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</si>
  <si>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</si>
  <si>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</si>
  <si>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</si>
  <si>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</si>
  <si>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</si>
  <si>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</si>
  <si>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</si>
  <si>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</si>
  <si>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</si>
  <si>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</si>
  <si>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</si>
  <si>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</si>
  <si>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</si>
  <si>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</si>
  <si>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</si>
  <si>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</si>
  <si>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</si>
  <si>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</si>
  <si>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</si>
  <si>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</si>
  <si>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</si>
  <si>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</si>
  <si>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</si>
  <si>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</si>
  <si>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</si>
  <si>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</si>
  <si>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</si>
  <si>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</si>
  <si>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</si>
  <si>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</si>
  <si>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</si>
  <si>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</si>
  <si>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</si>
  <si>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</si>
  <si>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</si>
  <si>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</si>
  <si>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</si>
  <si>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</si>
  <si>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</si>
  <si>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</si>
  <si>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</si>
  <si>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</si>
  <si>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</si>
  <si>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</si>
  <si>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</si>
  <si>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</si>
  <si>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</si>
  <si>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</si>
  <si>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</si>
  <si>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</si>
  <si>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</si>
  <si>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</si>
  <si>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</si>
  <si>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</si>
  <si>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</si>
  <si>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</si>
  <si>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</si>
  <si>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</si>
  <si>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</si>
  <si>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</si>
  <si>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</si>
  <si>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</si>
  <si>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</si>
  <si>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</si>
  <si>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</si>
  <si>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</si>
  <si>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</si>
  <si>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</si>
  <si>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</si>
  <si>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</si>
  <si>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</si>
  <si>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</si>
  <si>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</si>
  <si>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</si>
  <si>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</si>
  <si>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</si>
  <si>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</si>
  <si>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</si>
  <si>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</si>
  <si>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</si>
  <si>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</si>
  <si>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</si>
  <si>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</si>
  <si>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</si>
  <si>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</si>
  <si>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</si>
  <si>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</si>
  <si>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</si>
  <si>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</si>
  <si>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</si>
  <si>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</si>
  <si>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</si>
  <si>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</si>
  <si>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</si>
  <si>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</si>
  <si>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</si>
  <si>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</si>
  <si>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</si>
  <si>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</si>
  <si>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</si>
  <si>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</si>
  <si>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</si>
  <si>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</si>
  <si>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</si>
  <si>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</si>
  <si>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</si>
  <si>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</si>
  <si>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</si>
  <si>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</si>
  <si>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</si>
  <si>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</si>
  <si>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</si>
  <si>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</si>
  <si>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</si>
  <si>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</si>
  <si>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</si>
  <si>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</si>
  <si>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</si>
  <si>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</si>
  <si>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</si>
  <si>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</si>
  <si>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</si>
  <si>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</si>
  <si>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</si>
  <si>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</si>
  <si>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</si>
  <si>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</si>
  <si>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</si>
  <si>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</si>
  <si>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</si>
  <si>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</si>
  <si>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</si>
  <si>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</si>
  <si>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</si>
  <si>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</si>
  <si>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</si>
  <si>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</si>
  <si>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</si>
  <si>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</si>
  <si>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</si>
  <si>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</si>
  <si>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</si>
  <si>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</si>
  <si>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</si>
  <si>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</si>
  <si>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</si>
  <si>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</si>
  <si>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</si>
  <si>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</si>
  <si>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</si>
  <si>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</si>
  <si>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</si>
  <si>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</si>
  <si>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</si>
  <si>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</si>
  <si>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</si>
  <si>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</si>
  <si>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</si>
  <si>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</si>
  <si>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</si>
  <si>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</si>
  <si>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</si>
  <si>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</si>
  <si>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</si>
  <si>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</si>
  <si>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</si>
  <si>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</si>
  <si>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</si>
  <si>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</si>
  <si>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</si>
  <si>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</si>
  <si>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</si>
  <si>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</si>
  <si>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</si>
  <si>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</si>
  <si>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</si>
  <si>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</si>
  <si>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</si>
  <si>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</si>
  <si>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</si>
  <si>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</si>
  <si>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</si>
  <si>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</si>
  <si>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</si>
  <si>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</si>
  <si>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</si>
  <si>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</si>
  <si>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</si>
  <si>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</si>
  <si>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</si>
  <si>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</si>
  <si>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</si>
  <si>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</si>
  <si>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</si>
  <si>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</si>
  <si>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</si>
  <si>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</si>
  <si>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</si>
  <si>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</si>
  <si>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</si>
  <si>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</si>
  <si>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</si>
  <si>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</si>
  <si>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</si>
  <si>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</si>
  <si>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</si>
  <si>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</si>
  <si>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</si>
  <si>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</si>
  <si>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</si>
  <si>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</si>
  <si>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</si>
  <si>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</si>
  <si>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</si>
  <si>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</si>
  <si>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</si>
  <si>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</si>
  <si>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</si>
  <si>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</si>
  <si>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</si>
  <si>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</si>
  <si>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</si>
  <si>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</si>
  <si>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</si>
  <si>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</si>
  <si>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</si>
  <si>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</si>
  <si>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</si>
  <si>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</si>
  <si>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</si>
  <si>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</si>
  <si>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</si>
  <si>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</si>
  <si>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</si>
  <si>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</si>
  <si>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</si>
  <si>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</si>
  <si>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</si>
  <si>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</si>
  <si>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</si>
  <si>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</si>
  <si>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</si>
  <si>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</si>
  <si>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</si>
  <si>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</si>
  <si>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</si>
  <si>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</si>
  <si>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</si>
  <si>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</si>
  <si>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</si>
  <si>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</si>
  <si>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</si>
  <si>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</si>
  <si>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</si>
  <si>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</si>
  <si>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</si>
  <si>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</si>
  <si>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</si>
  <si>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</si>
  <si>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</si>
  <si>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</si>
  <si>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</si>
  <si>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</si>
  <si>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</si>
  <si>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</si>
  <si>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</si>
  <si>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</si>
  <si>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</si>
  <si>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</si>
  <si>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</si>
  <si>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</si>
  <si>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</si>
  <si>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</si>
  <si>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</si>
  <si>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</si>
  <si>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</si>
  <si>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</si>
  <si>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</si>
  <si>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</si>
  <si>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</si>
  <si>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</si>
  <si>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</si>
  <si>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</si>
  <si>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</si>
  <si>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</si>
  <si>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</si>
  <si>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</si>
  <si>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</si>
  <si>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</si>
  <si>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</si>
  <si>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</si>
  <si>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</si>
  <si>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</si>
  <si>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</si>
  <si>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</si>
  <si>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</si>
  <si>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</si>
  <si>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</si>
  <si>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</si>
  <si>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</si>
  <si>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</si>
  <si>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</si>
  <si>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</si>
  <si>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</si>
  <si>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</si>
  <si>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</si>
  <si>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</si>
  <si>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</si>
  <si>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</si>
  <si>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</si>
  <si>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</si>
  <si>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</si>
  <si>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</si>
  <si>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</si>
  <si>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</si>
  <si>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</si>
  <si>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</si>
  <si>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</si>
  <si>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</si>
  <si>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</si>
  <si>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</si>
  <si>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</si>
  <si>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</si>
  <si>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</si>
  <si>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</si>
  <si>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</si>
  <si>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</si>
  <si>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</si>
  <si>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</si>
  <si>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</si>
  <si>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</si>
  <si>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</si>
  <si>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</si>
  <si>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</si>
  <si>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</si>
  <si>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</si>
  <si>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</si>
  <si>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</si>
  <si>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</si>
  <si>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</si>
  <si>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</si>
  <si>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</si>
  <si>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</si>
  <si>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</si>
  <si>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</si>
  <si>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</si>
  <si>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</si>
  <si>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</si>
  <si>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</si>
  <si>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</si>
  <si>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</si>
  <si>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</si>
  <si>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</si>
  <si>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</si>
  <si>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</si>
  <si>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</si>
  <si>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</si>
  <si>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</si>
  <si>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</si>
  <si>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</si>
  <si>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</si>
  <si>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</si>
  <si>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</si>
  <si>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</si>
  <si>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</si>
  <si>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</si>
  <si>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</si>
  <si>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</si>
  <si>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</si>
  <si>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</si>
  <si>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</si>
  <si>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</si>
  <si>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</si>
  <si>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</si>
  <si>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</si>
  <si>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</si>
  <si>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</si>
  <si>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</si>
  <si>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</si>
  <si>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</si>
  <si>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</si>
  <si>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</si>
  <si>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</si>
  <si>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</si>
  <si>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</si>
  <si>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</si>
  <si>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</si>
  <si>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</si>
  <si>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</si>
  <si>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</si>
  <si>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</si>
  <si>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</si>
  <si>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</si>
  <si>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</si>
  <si>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</si>
  <si>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</si>
  <si>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</si>
  <si>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</si>
  <si>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</si>
  <si>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</si>
  <si>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</si>
  <si>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</si>
  <si>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</si>
  <si>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</si>
  <si>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</si>
  <si>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</si>
  <si>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</si>
  <si>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</si>
  <si>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</si>
  <si>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</si>
  <si>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</si>
  <si>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</si>
  <si>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</si>
  <si>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</si>
  <si>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</si>
  <si>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</si>
  <si>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</si>
  <si>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</si>
  <si>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</si>
  <si>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</si>
  <si>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</si>
  <si>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</si>
  <si>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</si>
  <si>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</si>
  <si>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</si>
  <si>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</si>
  <si>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</si>
  <si>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</si>
  <si>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</si>
  <si>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</si>
  <si>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</si>
  <si>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</si>
  <si>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</si>
  <si>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</si>
  <si>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</si>
  <si>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</si>
  <si>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</si>
  <si>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</si>
  <si>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</si>
  <si>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</si>
  <si>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</si>
  <si>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</si>
  <si>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</si>
  <si>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</si>
  <si>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</si>
  <si>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</si>
  <si>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</si>
  <si>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</si>
  <si>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</si>
  <si>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</si>
  <si>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</si>
  <si>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</si>
  <si>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</si>
  <si>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</si>
  <si>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</si>
  <si>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</si>
  <si>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</si>
  <si>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</si>
  <si>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</si>
  <si>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</si>
  <si>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</si>
  <si>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</si>
  <si>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</si>
  <si>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</si>
  <si>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</si>
  <si>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</si>
  <si>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</si>
  <si>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</si>
  <si>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</si>
  <si>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</si>
  <si>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</si>
  <si>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</si>
  <si>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</si>
  <si>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</si>
  <si>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</si>
  <si>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</si>
  <si>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</si>
  <si>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</si>
  <si>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</si>
  <si>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</si>
  <si>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</si>
  <si>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</si>
  <si>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</si>
  <si>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</si>
  <si>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</si>
  <si>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</si>
  <si>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</si>
  <si>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</si>
  <si>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</si>
  <si>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</si>
  <si>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</si>
  <si>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</si>
  <si>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</si>
  <si>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</si>
  <si>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</si>
  <si>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</si>
  <si>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</si>
  <si>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</si>
  <si>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</si>
  <si>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</si>
  <si>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</si>
  <si>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</si>
  <si>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</si>
  <si>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</si>
  <si>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</si>
  <si>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</si>
  <si>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</si>
  <si>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</si>
  <si>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</si>
  <si>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</si>
  <si>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</si>
  <si>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</si>
  <si>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</si>
  <si>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</si>
  <si>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</si>
  <si>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</si>
  <si>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</si>
  <si>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</si>
  <si>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</si>
  <si>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</si>
  <si>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</si>
  <si>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</si>
  <si>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</si>
  <si>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</si>
  <si>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</si>
  <si>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</si>
  <si>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</si>
  <si>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</si>
  <si>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</si>
  <si>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</si>
  <si>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</si>
  <si>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</si>
  <si>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</si>
  <si>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</si>
  <si>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</si>
  <si>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</si>
  <si>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</si>
  <si>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</si>
  <si>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</si>
  <si>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</si>
  <si>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</si>
  <si>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</si>
  <si>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</si>
  <si>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</si>
  <si>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</si>
  <si>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</si>
  <si>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</si>
  <si>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</si>
  <si>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</si>
  <si>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</si>
  <si>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</si>
  <si>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</si>
  <si>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</si>
  <si>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</si>
  <si>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</si>
  <si>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</si>
  <si>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</si>
  <si>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</si>
  <si>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</si>
  <si>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</si>
  <si>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</si>
  <si>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</si>
  <si>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</si>
  <si>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</si>
  <si>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</si>
  <si>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</si>
  <si>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</si>
  <si>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</si>
  <si>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</si>
  <si>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</si>
  <si>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</si>
  <si>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</si>
  <si>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</si>
  <si>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</si>
  <si>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</si>
  <si>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</si>
  <si>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</si>
  <si>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</si>
  <si>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</si>
  <si>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</si>
  <si>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</si>
  <si>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</si>
  <si>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</si>
  <si>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</si>
  <si>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</si>
  <si>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</si>
  <si>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</si>
  <si>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</si>
  <si>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</si>
  <si>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</si>
  <si>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</si>
  <si>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</si>
  <si>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</si>
  <si>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</si>
  <si>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</si>
  <si>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</si>
  <si>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</si>
  <si>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</si>
  <si>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</si>
  <si>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</si>
  <si>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</si>
  <si>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</si>
  <si>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</si>
  <si>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</si>
  <si>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</si>
  <si>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</si>
  <si>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</si>
  <si>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</si>
  <si>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</si>
  <si>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</si>
  <si>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</si>
  <si>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</si>
  <si>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</si>
  <si>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</si>
  <si>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</si>
  <si>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</si>
  <si>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</si>
  <si>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</si>
  <si>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</si>
  <si>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</si>
  <si>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</si>
  <si>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</si>
  <si>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</si>
  <si>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</si>
  <si>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</si>
  <si>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</si>
  <si>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</si>
  <si>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</si>
  <si>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</si>
  <si>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</si>
  <si>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</si>
  <si>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</si>
  <si>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</si>
  <si>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</si>
  <si>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</si>
  <si>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</si>
  <si>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</si>
  <si>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</si>
  <si>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</si>
  <si>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</si>
  <si>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</si>
  <si>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</si>
  <si>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</si>
  <si>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</si>
  <si>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</si>
  <si>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</si>
  <si>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</si>
  <si>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</si>
  <si>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</si>
  <si>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</si>
  <si>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</si>
  <si>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</si>
  <si>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</si>
  <si>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</si>
  <si>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</si>
  <si>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</si>
  <si>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</si>
  <si>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</si>
  <si>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</si>
  <si>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</si>
  <si>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</si>
  <si>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</si>
  <si>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</si>
  <si>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</si>
  <si>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</si>
  <si>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</si>
  <si>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</si>
  <si>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</si>
  <si>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</si>
  <si>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</si>
  <si>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</si>
  <si>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</si>
  <si>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</si>
  <si>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</si>
  <si>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</si>
  <si>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</si>
  <si>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</si>
  <si>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</si>
  <si>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</si>
  <si>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</si>
  <si>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</si>
  <si>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</si>
  <si>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</si>
  <si>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</si>
  <si>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</si>
  <si>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</si>
  <si>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</si>
  <si>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</si>
  <si>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</si>
  <si>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</si>
  <si>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</si>
  <si>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</si>
  <si>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</si>
  <si>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</si>
  <si>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</si>
  <si>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</si>
  <si>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</si>
  <si>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</si>
  <si>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</si>
  <si>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</si>
  <si>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</si>
  <si>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</si>
  <si>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</si>
  <si>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</si>
  <si>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</si>
  <si>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</si>
  <si>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</si>
  <si>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</si>
  <si>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</si>
  <si>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</si>
  <si>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</si>
  <si>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</si>
  <si>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</si>
  <si>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</si>
  <si>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</si>
  <si>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</si>
  <si>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</si>
  <si>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</si>
  <si>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</si>
  <si>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</si>
  <si>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</si>
  <si>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</si>
  <si>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</si>
  <si>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</si>
  <si>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</si>
  <si>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</si>
  <si>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</si>
  <si>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</si>
  <si>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</si>
  <si>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</si>
  <si>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</si>
  <si>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</si>
  <si>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</si>
  <si>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</si>
  <si>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</si>
  <si>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</si>
  <si>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</si>
  <si>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</si>
  <si>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</si>
  <si>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</si>
  <si>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</si>
  <si>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</si>
  <si>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</si>
  <si>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</si>
  <si>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</si>
  <si>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</si>
  <si>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</si>
  <si>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</si>
  <si>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</si>
  <si>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</si>
  <si>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</si>
  <si>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</si>
  <si>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</si>
  <si>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</si>
  <si>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</si>
  <si>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</si>
  <si>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</si>
  <si>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</si>
  <si>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</si>
  <si>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</si>
  <si>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</si>
  <si>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</si>
  <si>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</si>
  <si>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</si>
  <si>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</si>
  <si>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</si>
  <si>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</si>
  <si>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</si>
  <si>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</si>
  <si>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</si>
  <si>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</si>
  <si>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</si>
  <si>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</si>
  <si>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</si>
  <si>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</si>
  <si>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</si>
  <si>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</si>
  <si>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</si>
  <si>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</si>
  <si>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</si>
  <si>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</si>
  <si>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</si>
  <si>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</si>
  <si>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</si>
  <si>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</si>
  <si>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</si>
  <si>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</si>
  <si>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</si>
  <si>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</si>
  <si>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</si>
  <si>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</si>
  <si>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</si>
  <si>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</si>
  <si>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</si>
  <si>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</si>
  <si>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</si>
  <si>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</si>
  <si>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</si>
  <si>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</si>
  <si>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</si>
  <si>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</si>
  <si>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</si>
  <si>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</si>
  <si>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</si>
  <si>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</si>
  <si>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</si>
  <si>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</si>
  <si>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</si>
  <si>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</si>
  <si>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</si>
  <si>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</si>
  <si>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</si>
  <si>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</si>
  <si>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</si>
  <si>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</si>
  <si>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</si>
  <si>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</si>
  <si>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</si>
  <si>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</si>
  <si>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</si>
  <si>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</si>
  <si>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</si>
  <si>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</si>
  <si>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</si>
  <si>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</si>
  <si>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</si>
  <si>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</si>
  <si>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</si>
  <si>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</si>
  <si>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</si>
  <si>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</si>
  <si>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</si>
  <si>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</si>
  <si>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</si>
  <si>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</si>
  <si>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</si>
  <si>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</si>
  <si>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</si>
  <si>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</si>
  <si>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</si>
  <si>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</si>
  <si>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</si>
  <si>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</si>
  <si>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</si>
  <si>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</si>
  <si>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</si>
  <si>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</si>
  <si>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</si>
  <si>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</si>
  <si>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</si>
  <si>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</si>
  <si>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</si>
  <si>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</si>
  <si>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</si>
  <si>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</si>
  <si>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</si>
  <si>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</si>
  <si>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</si>
  <si>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</si>
  <si>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</si>
  <si>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</si>
  <si>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</si>
  <si>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</si>
  <si>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</si>
  <si>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</si>
  <si>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</si>
  <si>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</si>
  <si>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</si>
  <si>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</si>
  <si>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</si>
  <si>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</si>
  <si>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</si>
  <si>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</si>
  <si>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</si>
  <si>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</si>
  <si>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</si>
  <si>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</si>
  <si>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</si>
  <si>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</si>
  <si>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</si>
  <si>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</si>
  <si>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</si>
  <si>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</si>
  <si>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</si>
  <si>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</si>
  <si>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</si>
  <si>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</si>
  <si>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</si>
  <si>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</si>
  <si>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</si>
  <si>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</si>
  <si>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</si>
  <si>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</si>
  <si>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</si>
  <si>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</si>
  <si>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</si>
  <si>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</si>
  <si>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</si>
  <si>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</si>
  <si>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</si>
  <si>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</si>
  <si>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</si>
  <si>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</si>
  <si>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</si>
  <si>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</si>
  <si>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</si>
  <si>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</si>
  <si>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</si>
  <si>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</si>
  <si>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</si>
  <si>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</si>
  <si>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</si>
  <si>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</si>
  <si>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</si>
  <si>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</si>
  <si>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</si>
  <si>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</si>
  <si>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</si>
  <si>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</si>
  <si>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</si>
  <si>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</si>
  <si>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</si>
  <si>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</si>
  <si>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</si>
  <si>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</si>
  <si>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</si>
  <si>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</si>
  <si>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</si>
  <si>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</si>
  <si>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</si>
  <si>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</si>
  <si>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</si>
  <si>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</si>
  <si>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</si>
  <si>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</si>
  <si>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</si>
  <si>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</si>
  <si>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</si>
  <si>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</si>
  <si>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</si>
  <si>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</si>
  <si>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</si>
  <si>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</si>
  <si>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</si>
  <si>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</si>
  <si>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</si>
  <si>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</si>
  <si>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</si>
  <si>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</si>
  <si>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</si>
  <si>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</si>
  <si>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</si>
  <si>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</si>
  <si>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</si>
  <si>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</si>
  <si>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</si>
  <si>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</si>
  <si>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</si>
  <si>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</si>
  <si>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</si>
  <si>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</si>
  <si>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</si>
  <si>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</si>
  <si>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</si>
  <si>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</si>
  <si>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</si>
  <si>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</si>
  <si>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</si>
  <si>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</si>
  <si>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</si>
  <si>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</si>
  <si>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</si>
  <si>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</si>
  <si>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</si>
  <si>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</si>
  <si>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</si>
  <si>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</si>
  <si>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</si>
  <si>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</si>
  <si>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</si>
  <si>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</si>
  <si>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</si>
  <si>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</si>
  <si>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</si>
  <si>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</si>
  <si>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</si>
  <si>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</si>
  <si>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</si>
  <si>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</si>
  <si>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</si>
  <si>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</si>
  <si>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</si>
  <si>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</si>
  <si>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</si>
  <si>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</si>
  <si>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</si>
  <si>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</si>
  <si>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</si>
  <si>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</si>
  <si>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</si>
  <si>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</si>
  <si>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</si>
  <si>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</si>
  <si>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</si>
  <si>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</si>
  <si>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</si>
  <si>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</si>
  <si>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</si>
  <si>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</si>
  <si>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</si>
  <si>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</si>
  <si>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</si>
  <si>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</si>
  <si>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</si>
  <si>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</si>
  <si>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</si>
  <si>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</si>
  <si>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</si>
  <si>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</si>
  <si>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</si>
  <si>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</si>
  <si>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</si>
  <si>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</si>
  <si>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</si>
  <si>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</si>
  <si>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</si>
  <si>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</si>
  <si>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</si>
  <si>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</si>
  <si>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</si>
  <si>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</si>
  <si>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</si>
  <si>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</si>
  <si>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</si>
  <si>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</si>
  <si>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</si>
  <si>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</si>
  <si>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</si>
  <si>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</si>
  <si>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</si>
  <si>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</si>
  <si>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</si>
  <si>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</si>
  <si>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</si>
  <si>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</si>
  <si>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</si>
  <si>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</si>
  <si>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</si>
  <si>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</si>
  <si>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</si>
  <si>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</si>
  <si>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</si>
  <si>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</si>
  <si>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</si>
  <si>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</si>
  <si>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</si>
  <si>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</si>
  <si>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</si>
  <si>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</si>
  <si>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</si>
  <si>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</si>
  <si>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</si>
  <si>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</si>
  <si>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</si>
  <si>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</si>
  <si>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</si>
  <si>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</si>
  <si>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</si>
  <si>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</si>
  <si>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</si>
  <si>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</si>
  <si>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</si>
  <si>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</si>
  <si>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</si>
  <si>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</si>
  <si>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</si>
  <si>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</si>
  <si>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</si>
  <si>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</si>
  <si>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</si>
  <si>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</si>
  <si>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</si>
  <si>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</si>
  <si>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</si>
  <si>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</si>
  <si>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</si>
  <si>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</si>
  <si>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</si>
  <si>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</si>
  <si>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</si>
  <si>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</si>
  <si>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</si>
  <si>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</si>
  <si>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</si>
  <si>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</si>
  <si>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</si>
  <si>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</si>
  <si>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</si>
  <si>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</si>
  <si>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</si>
  <si>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</si>
  <si>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</si>
  <si>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</si>
  <si>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</si>
  <si>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</si>
  <si>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</si>
  <si>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</si>
  <si>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</si>
  <si>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</si>
  <si>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</si>
  <si>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</si>
  <si>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</si>
  <si>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</si>
  <si>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</si>
  <si>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</si>
  <si>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</si>
  <si>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</si>
  <si>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</si>
  <si>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</si>
  <si>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</si>
  <si>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</si>
  <si>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</si>
  <si>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</si>
  <si>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</si>
  <si>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</si>
  <si>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</si>
  <si>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</si>
  <si>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</si>
  <si>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</si>
  <si>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</si>
  <si>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</si>
  <si>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</si>
  <si>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</si>
  <si>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</si>
  <si>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</si>
  <si>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</si>
  <si>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</si>
  <si>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</si>
  <si>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</si>
  <si>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</si>
  <si>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</si>
  <si>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</si>
  <si>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</si>
  <si>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</si>
  <si>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</si>
  <si>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</si>
  <si>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</si>
  <si>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</si>
  <si>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</si>
  <si>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</si>
  <si>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</si>
  <si>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</si>
  <si>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</si>
  <si>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</si>
  <si>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</si>
  <si>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</si>
  <si>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</si>
  <si>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</si>
  <si>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</si>
  <si>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</si>
  <si>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</si>
  <si>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</si>
  <si>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</si>
  <si>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</si>
  <si>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</si>
  <si>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</si>
  <si>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</si>
  <si>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</si>
  <si>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</si>
  <si>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</si>
  <si>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</si>
  <si>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</si>
  <si>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</si>
  <si>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</si>
  <si>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</si>
  <si>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</si>
  <si>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</si>
  <si>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</si>
  <si>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</si>
  <si>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</si>
  <si>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</si>
  <si>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</si>
  <si>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</si>
  <si>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</si>
  <si>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</si>
  <si>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</si>
  <si>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</si>
  <si>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</si>
  <si>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</si>
  <si>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</si>
  <si>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</si>
  <si>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</si>
  <si>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</si>
  <si>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</si>
  <si>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</si>
  <si>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</si>
  <si>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</si>
  <si>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</si>
  <si>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</si>
  <si>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</si>
  <si>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</si>
  <si>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</si>
  <si>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</si>
  <si>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</si>
  <si>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</si>
  <si>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</si>
  <si>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</si>
  <si>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</si>
  <si>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</si>
  <si>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</si>
  <si>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</si>
  <si>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</si>
  <si>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</si>
  <si>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</si>
  <si>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</si>
  <si>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</si>
  <si>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</si>
  <si>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</si>
  <si>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</si>
  <si>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</si>
  <si>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</si>
  <si>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</si>
  <si>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</si>
  <si>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</si>
  <si>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</si>
  <si>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</si>
  <si>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</si>
  <si>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</si>
  <si>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</si>
  <si>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</si>
  <si>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</si>
  <si>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</si>
  <si>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</si>
  <si>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</si>
  <si>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</si>
  <si>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</si>
  <si>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</si>
  <si>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</si>
  <si>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</si>
  <si>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</si>
  <si>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</si>
  <si>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</si>
  <si>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</si>
  <si>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</si>
  <si>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</si>
  <si>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</si>
  <si>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</si>
  <si>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</si>
  <si>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</si>
  <si>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</si>
  <si>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</si>
  <si>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</si>
  <si>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</si>
  <si>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</si>
  <si>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</si>
  <si>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</si>
  <si>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</si>
  <si>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</si>
  <si>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</si>
  <si>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</si>
  <si>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</si>
  <si>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</si>
  <si>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</si>
  <si>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</si>
  <si>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</si>
  <si>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</si>
  <si>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</si>
  <si>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</si>
  <si>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</si>
  <si>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</si>
  <si>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</si>
  <si>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</si>
  <si>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</si>
  <si>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</si>
  <si>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</si>
  <si>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</si>
  <si>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</si>
  <si>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</si>
  <si>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</si>
  <si>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</si>
  <si>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</si>
  <si>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</si>
  <si>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</si>
  <si>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</si>
  <si>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</si>
  <si>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</si>
  <si>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</si>
  <si>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</si>
  <si>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</si>
  <si>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</si>
  <si>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</si>
  <si>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</si>
  <si>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</si>
  <si>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</si>
  <si>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</si>
  <si>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</si>
  <si>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</si>
  <si>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</si>
  <si>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</si>
  <si>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</si>
  <si>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</si>
  <si>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</si>
  <si>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</si>
  <si>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</si>
  <si>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</si>
  <si>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</si>
  <si>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</si>
  <si>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</si>
  <si>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</si>
  <si>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</si>
  <si>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</si>
  <si>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</si>
  <si>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</si>
  <si>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</si>
  <si>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</si>
  <si>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</si>
  <si>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</si>
  <si>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</si>
  <si>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</si>
  <si>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</si>
  <si>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</si>
  <si>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</si>
  <si>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</si>
  <si>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</si>
  <si>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</si>
  <si>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</si>
  <si>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</si>
  <si>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</si>
  <si>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</si>
  <si>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</si>
  <si>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</si>
  <si>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</si>
  <si>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</si>
  <si>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</si>
  <si>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</si>
  <si>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</si>
  <si>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</si>
  <si>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</si>
  <si>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</si>
  <si>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</si>
  <si>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</si>
  <si>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</si>
  <si>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</si>
  <si>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</si>
  <si>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</si>
  <si>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</si>
  <si>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</si>
  <si>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</si>
  <si>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</si>
  <si>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</si>
  <si>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</si>
  <si>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</si>
  <si>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</si>
  <si>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</si>
  <si>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</si>
  <si>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</si>
  <si>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</si>
  <si>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</si>
  <si>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</si>
  <si>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</si>
  <si>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</si>
  <si>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</si>
  <si>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</si>
  <si>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</si>
  <si>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</si>
  <si>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</si>
  <si>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</si>
  <si>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</si>
  <si>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</si>
  <si>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</si>
  <si>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</si>
  <si>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</si>
  <si>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</si>
  <si>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</si>
  <si>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</si>
  <si>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</si>
  <si>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</si>
  <si>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</si>
  <si>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</si>
  <si>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</si>
  <si>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</si>
  <si>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</si>
  <si>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</si>
  <si>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</si>
  <si>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</si>
  <si>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</si>
  <si>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</si>
  <si>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</si>
  <si>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</si>
  <si>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</si>
  <si>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</si>
  <si>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</si>
  <si>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</si>
  <si>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</si>
  <si>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</si>
  <si>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</si>
  <si>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</si>
  <si>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</si>
  <si>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</si>
  <si>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</si>
  <si>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</si>
  <si>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</si>
  <si>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</si>
  <si>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</si>
  <si>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</si>
  <si>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</si>
  <si>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</si>
  <si>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</si>
  <si>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</si>
  <si>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</si>
  <si>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</si>
  <si>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</si>
  <si>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</si>
  <si>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</si>
  <si>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</si>
  <si>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</si>
  <si>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</si>
  <si>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</si>
  <si>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</si>
  <si>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</si>
  <si>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</si>
  <si>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</si>
  <si>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</si>
  <si>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</si>
  <si>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</si>
  <si>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</si>
  <si>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</si>
  <si>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</si>
  <si>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</si>
  <si>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</si>
  <si>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</si>
  <si>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</si>
  <si>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</si>
  <si>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</si>
  <si>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</si>
  <si>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</si>
  <si>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</si>
  <si>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</si>
  <si>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</si>
  <si>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</si>
  <si>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</si>
  <si>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</si>
  <si>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</si>
  <si>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</si>
  <si>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</si>
  <si>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</si>
  <si>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</si>
  <si>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</si>
  <si>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</si>
  <si>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</si>
  <si>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</si>
  <si>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</si>
  <si>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</si>
  <si>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</si>
  <si>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</si>
  <si>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</si>
  <si>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</si>
  <si>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</si>
  <si>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</si>
  <si>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</si>
  <si>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</si>
  <si>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</si>
  <si>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</si>
  <si>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</si>
  <si>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</si>
  <si>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</si>
  <si>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</si>
  <si>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</si>
  <si>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</si>
  <si>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</si>
  <si>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</si>
  <si>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</si>
  <si>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</si>
  <si>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</si>
  <si>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</si>
  <si>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</si>
  <si>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</si>
  <si>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</si>
  <si>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</si>
  <si>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</si>
  <si>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</si>
  <si>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</si>
  <si>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</si>
  <si>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</si>
  <si>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</si>
  <si>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</si>
  <si>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</si>
  <si>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</si>
  <si>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</si>
  <si>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</si>
  <si>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</si>
  <si>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</si>
  <si>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</si>
  <si>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</si>
  <si>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</si>
  <si>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</si>
  <si>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</si>
  <si>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</si>
  <si>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</si>
  <si>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</si>
  <si>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</si>
  <si>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</si>
  <si>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</si>
  <si>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</si>
  <si>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</si>
  <si>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</si>
  <si>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</si>
  <si>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</si>
  <si>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</si>
  <si>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</si>
  <si>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</si>
  <si>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</si>
  <si>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</si>
  <si>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</si>
  <si>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</si>
  <si>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</si>
  <si>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</si>
  <si>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</si>
  <si>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</si>
  <si>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</si>
  <si>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</si>
  <si>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</si>
  <si>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</si>
  <si>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</si>
  <si>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</si>
  <si>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</si>
  <si>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</si>
  <si>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</si>
  <si>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</si>
  <si>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</si>
  <si>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</si>
  <si>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</si>
  <si>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</si>
  <si>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</si>
  <si>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</si>
  <si>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</si>
  <si>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</si>
  <si>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</si>
  <si>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</si>
  <si>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</si>
  <si>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</si>
  <si>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</si>
  <si>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</si>
  <si>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</si>
  <si>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</si>
  <si>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</si>
  <si>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</si>
  <si>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</si>
  <si>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</si>
  <si>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</si>
  <si>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</si>
  <si>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</si>
  <si>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</si>
  <si>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</si>
  <si>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</si>
  <si>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</si>
  <si>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</si>
  <si>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</si>
  <si>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</si>
  <si>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</si>
  <si>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</si>
  <si>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</si>
  <si>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</si>
  <si>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</si>
  <si>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</si>
  <si>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</si>
  <si>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</si>
  <si>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</si>
  <si>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</si>
  <si>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</si>
  <si>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</si>
  <si>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</si>
  <si>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</si>
  <si>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</si>
  <si>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</si>
  <si>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</si>
  <si>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</si>
  <si>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</si>
  <si>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</si>
  <si>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</si>
  <si>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</si>
  <si>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</si>
  <si>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</si>
  <si>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</si>
  <si>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</si>
  <si>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</si>
  <si>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</si>
  <si>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</si>
  <si>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</si>
  <si>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</si>
  <si>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</si>
  <si>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</si>
  <si>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</si>
  <si>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</si>
  <si>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</si>
  <si>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</si>
  <si>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</si>
  <si>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</si>
  <si>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</si>
  <si>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</si>
  <si>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</si>
  <si>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</si>
  <si>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</si>
  <si>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</si>
  <si>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</si>
  <si>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</si>
  <si>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</si>
  <si>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</si>
  <si>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</si>
  <si>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</si>
  <si>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</si>
  <si>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</si>
  <si>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</si>
  <si>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</si>
  <si>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</si>
  <si>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</si>
  <si>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</si>
  <si>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</si>
  <si>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</si>
  <si>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</si>
  <si>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</si>
  <si>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</si>
  <si>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</si>
  <si>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</si>
  <si>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</si>
  <si>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</si>
  <si>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</si>
  <si>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</si>
  <si>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</si>
  <si>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</si>
  <si>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</si>
  <si>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</si>
  <si>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</si>
  <si>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</si>
  <si>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</si>
  <si>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</si>
  <si>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</si>
  <si>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</si>
  <si>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</si>
  <si>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</si>
  <si>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</si>
  <si>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</si>
  <si>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</si>
  <si>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</si>
  <si>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</si>
  <si>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</si>
  <si>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</si>
  <si>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</si>
  <si>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</si>
  <si>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</si>
  <si>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</si>
  <si>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</si>
  <si>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</si>
  <si>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</si>
  <si>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</si>
  <si>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</si>
  <si>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</si>
  <si>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</si>
  <si>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</si>
  <si>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</si>
  <si>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</si>
  <si>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</si>
  <si>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</si>
  <si>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</si>
  <si>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</si>
  <si>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</si>
  <si>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</si>
  <si>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</si>
  <si>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</si>
  <si>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</si>
  <si>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</si>
  <si>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</si>
  <si>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</si>
  <si>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</si>
  <si>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</si>
  <si>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</si>
  <si>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</si>
  <si>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</si>
  <si>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</si>
  <si>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</si>
  <si>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</si>
  <si>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</si>
  <si>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</si>
  <si>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</si>
  <si>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</si>
  <si>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</si>
  <si>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</si>
  <si>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</si>
  <si>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</si>
  <si>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</si>
  <si>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</si>
  <si>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</si>
  <si>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</si>
  <si>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</si>
  <si>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</si>
  <si>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</si>
  <si>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</si>
  <si>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</si>
  <si>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</si>
  <si>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</si>
  <si>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</si>
  <si>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</si>
  <si>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</si>
  <si>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</si>
  <si>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</si>
  <si>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</si>
  <si>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</si>
  <si>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</si>
  <si>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</si>
  <si>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</si>
  <si>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</si>
  <si>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</si>
  <si>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</si>
  <si>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</si>
  <si>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</si>
  <si>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</si>
  <si>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</si>
  <si>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</si>
  <si>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</si>
  <si>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</si>
  <si>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</si>
  <si>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</si>
  <si>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</si>
  <si>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</si>
  <si>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</si>
  <si>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</si>
  <si>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</si>
  <si>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</si>
  <si>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</si>
  <si>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</si>
  <si>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</si>
  <si>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</si>
  <si>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</si>
  <si>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</si>
  <si>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</si>
  <si>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</si>
  <si>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</si>
  <si>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</si>
  <si>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</si>
  <si>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</si>
  <si>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</si>
  <si>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</si>
  <si>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</si>
  <si>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</si>
  <si>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</si>
  <si>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</si>
  <si>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</si>
  <si>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</si>
  <si>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</si>
  <si>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</si>
  <si>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</si>
  <si>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</si>
  <si>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</si>
  <si>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</si>
  <si>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</si>
  <si>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</si>
  <si>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</si>
  <si>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</si>
  <si>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</si>
  <si>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</si>
  <si>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</si>
  <si>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</si>
  <si>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</si>
  <si>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</si>
  <si>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</si>
  <si>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</si>
  <si>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</si>
  <si>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</si>
  <si>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</si>
  <si>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</si>
  <si>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</si>
  <si>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</si>
  <si>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</si>
  <si>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</si>
  <si>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</si>
  <si>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</si>
  <si>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</si>
  <si>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</si>
  <si>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</si>
  <si>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</si>
  <si>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</si>
  <si>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</si>
  <si>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</si>
  <si>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</si>
  <si>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</si>
  <si>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</si>
  <si>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</si>
  <si>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</si>
  <si>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</si>
  <si>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</si>
  <si>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</si>
  <si>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</si>
  <si>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</si>
  <si>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</si>
  <si>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</si>
  <si>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</si>
  <si>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</si>
  <si>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</si>
  <si>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</si>
  <si>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</si>
  <si>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</si>
  <si>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</si>
  <si>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</si>
  <si>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</si>
  <si>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</si>
  <si>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</si>
  <si>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</si>
  <si>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</si>
  <si>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</si>
  <si>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</si>
  <si>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</si>
  <si>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</si>
  <si>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</si>
  <si>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</si>
  <si>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</si>
  <si>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</si>
  <si>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</si>
  <si>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</si>
  <si>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</si>
  <si>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</si>
  <si>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</si>
  <si>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</si>
  <si>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</si>
  <si>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</si>
  <si>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</si>
  <si>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</si>
  <si>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</si>
  <si>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</si>
  <si>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</si>
  <si>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</si>
  <si>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</si>
  <si>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</si>
  <si>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</si>
  <si>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</si>
  <si>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</si>
  <si>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</si>
  <si>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</si>
  <si>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</si>
  <si>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</si>
  <si>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</si>
  <si>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</si>
  <si>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</si>
  <si>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</si>
  <si>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</si>
  <si>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</si>
  <si>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</si>
  <si>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</si>
  <si>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</si>
  <si>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</si>
  <si>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</si>
  <si>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</si>
  <si>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</si>
  <si>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</si>
  <si>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</si>
  <si>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</si>
  <si>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</si>
  <si>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</si>
  <si>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</si>
  <si>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</si>
  <si>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</si>
  <si>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</si>
  <si>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</si>
  <si>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</si>
  <si>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</si>
  <si>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</si>
  <si>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</si>
  <si>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</si>
  <si>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</si>
  <si>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</si>
  <si>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</si>
  <si>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</si>
  <si>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</si>
  <si>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</si>
  <si>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</si>
  <si>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</si>
  <si>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</si>
  <si>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</si>
  <si>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</si>
  <si>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</si>
  <si>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</si>
  <si>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</si>
  <si>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</si>
  <si>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</si>
  <si>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</si>
  <si>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</si>
  <si>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</si>
  <si>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</si>
  <si>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</si>
  <si>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</si>
  <si>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</si>
  <si>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</si>
  <si>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</si>
  <si>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</si>
  <si>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</si>
  <si>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</si>
  <si>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</si>
  <si>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</si>
  <si>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</si>
  <si>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</si>
  <si>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</si>
  <si>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</si>
  <si>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</si>
  <si>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</si>
  <si>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</si>
  <si>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</si>
  <si>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</si>
  <si>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</si>
  <si>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</si>
  <si>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</si>
  <si>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</si>
  <si>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</si>
  <si>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</si>
  <si>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</si>
  <si>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</si>
  <si>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</si>
  <si>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</si>
  <si>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</si>
  <si>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</si>
  <si>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</si>
  <si>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</si>
  <si>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</si>
  <si>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</si>
  <si>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</si>
  <si>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</si>
  <si>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</si>
  <si>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</si>
  <si>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</si>
  <si>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</si>
  <si>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</si>
  <si>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</si>
  <si>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</si>
  <si>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</si>
  <si>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</si>
  <si>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</si>
  <si>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</si>
  <si>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</si>
  <si>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</si>
  <si>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</si>
  <si>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</si>
  <si>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</si>
  <si>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</si>
  <si>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</si>
  <si>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</si>
  <si>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</si>
  <si>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</si>
  <si>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</si>
  <si>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</si>
  <si>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</si>
  <si>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</si>
  <si>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</si>
  <si>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</si>
  <si>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</si>
  <si>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</si>
  <si>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</si>
  <si>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</si>
  <si>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</si>
  <si>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</si>
  <si>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</si>
  <si>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</si>
  <si>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</si>
  <si>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</si>
  <si>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</si>
  <si>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</si>
  <si>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</si>
  <si>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</si>
  <si>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</si>
  <si>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</si>
  <si>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</si>
  <si>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</si>
  <si>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</si>
  <si>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</si>
  <si>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</si>
  <si>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</si>
  <si>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</si>
  <si>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</si>
  <si>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</si>
  <si>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</si>
  <si>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</si>
  <si>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</si>
  <si>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</si>
  <si>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</si>
  <si>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</si>
  <si>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</si>
  <si>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</si>
  <si>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</si>
  <si>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</si>
  <si>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</si>
  <si>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</si>
  <si>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</si>
  <si>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</si>
  <si>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</si>
  <si>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</si>
  <si>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</si>
  <si>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</si>
  <si>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</si>
  <si>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</si>
  <si>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</si>
  <si>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</si>
  <si>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</si>
  <si>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</si>
  <si>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</si>
  <si>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</si>
  <si>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</si>
  <si>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</si>
  <si>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</si>
  <si>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</si>
  <si>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</si>
  <si>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</si>
  <si>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</si>
  <si>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</si>
  <si>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</si>
  <si>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</si>
  <si>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</si>
  <si>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</si>
  <si>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</si>
  <si>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</si>
  <si>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</si>
  <si>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</si>
  <si>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</si>
  <si>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</si>
  <si>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</si>
  <si>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</si>
  <si>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</si>
  <si>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</si>
  <si>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</si>
  <si>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</si>
  <si>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</si>
  <si>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</si>
  <si>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</si>
  <si>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</si>
  <si>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</si>
  <si>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</si>
  <si>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</si>
  <si>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</si>
  <si>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</si>
  <si>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</si>
  <si>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</si>
  <si>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</si>
  <si>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</si>
  <si>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</si>
  <si>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</si>
  <si>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</si>
  <si>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</si>
  <si>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</si>
  <si>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</si>
  <si>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</si>
  <si>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</si>
  <si>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</si>
  <si>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</si>
  <si>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</si>
  <si>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</si>
  <si>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</si>
  <si>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</si>
  <si>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</si>
  <si>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</si>
  <si>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</si>
  <si>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</si>
  <si>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</si>
  <si>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</si>
  <si>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</si>
  <si>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</si>
  <si>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</si>
  <si>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</si>
  <si>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</si>
  <si>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</si>
  <si>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</si>
  <si>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</si>
  <si>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</si>
  <si>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</si>
  <si>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</si>
  <si>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</si>
  <si>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</si>
  <si>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</si>
  <si>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</si>
  <si>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</si>
  <si>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</si>
  <si>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</si>
  <si>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</si>
  <si>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</si>
  <si>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</si>
  <si>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</si>
  <si>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</si>
  <si>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</si>
  <si>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</si>
  <si>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</si>
  <si>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</si>
  <si>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</si>
  <si>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</si>
  <si>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</si>
  <si>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</si>
  <si>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</si>
  <si>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</si>
  <si>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</si>
  <si>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</si>
  <si>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</si>
  <si>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</si>
  <si>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</si>
  <si>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</si>
  <si>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</si>
  <si>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</si>
  <si>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</si>
  <si>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</si>
  <si>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</si>
  <si>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</si>
  <si>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</si>
  <si>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</si>
  <si>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</si>
  <si>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</si>
  <si>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</si>
  <si>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</si>
  <si>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</si>
  <si>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</si>
  <si>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</si>
  <si>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</si>
  <si>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</si>
  <si>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</si>
  <si>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</si>
  <si>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</si>
  <si>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</si>
  <si>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</si>
  <si>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</si>
  <si>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</si>
  <si>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</si>
  <si>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</si>
  <si>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</si>
  <si>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</si>
  <si>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</si>
  <si>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</si>
  <si>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</si>
  <si>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</si>
  <si>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</si>
  <si>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</si>
  <si>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</si>
  <si>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</si>
  <si>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</si>
  <si>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</si>
  <si>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</si>
  <si>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</si>
  <si>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</si>
  <si>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</si>
  <si>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</si>
  <si>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</si>
  <si>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</si>
  <si>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</si>
  <si>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</si>
  <si>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</si>
  <si>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</si>
  <si>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</si>
  <si>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</si>
  <si>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</si>
  <si>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</si>
  <si>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</si>
  <si>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</si>
  <si>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</si>
  <si>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</si>
  <si>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</si>
  <si>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</si>
  <si>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</si>
  <si>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</si>
  <si>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</si>
  <si>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</si>
  <si>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</si>
  <si>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</si>
  <si>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</si>
  <si>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</si>
  <si>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</si>
  <si>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</si>
  <si>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</si>
  <si>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</si>
  <si>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</si>
  <si>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</si>
  <si>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</si>
  <si>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</si>
  <si>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</si>
  <si>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</si>
  <si>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</si>
  <si>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</si>
  <si>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</si>
  <si>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</si>
  <si>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</si>
  <si>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</si>
  <si>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</si>
  <si>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</si>
  <si>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</si>
  <si>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</si>
  <si>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</si>
  <si>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</si>
  <si>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</si>
  <si>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</si>
  <si>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</si>
  <si>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</si>
  <si>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</si>
  <si>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</si>
  <si>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</si>
  <si>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</si>
  <si>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</si>
  <si>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</si>
  <si>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</si>
  <si>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</si>
  <si>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</si>
  <si>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</si>
  <si>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</si>
  <si>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</si>
  <si>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</si>
  <si>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</si>
  <si>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</si>
  <si>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</si>
  <si>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</si>
  <si>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</si>
  <si>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</si>
  <si>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</si>
  <si>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</si>
  <si>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</si>
  <si>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</si>
  <si>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</si>
  <si>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</si>
  <si>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</si>
  <si>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</si>
  <si>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</si>
  <si>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</si>
  <si>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</si>
  <si>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</si>
  <si>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</si>
  <si>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</si>
  <si>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</si>
  <si>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</si>
  <si>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</si>
  <si>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</si>
  <si>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</si>
  <si>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</si>
  <si>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</si>
  <si>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</si>
  <si>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</si>
  <si>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</si>
  <si>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</si>
  <si>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</si>
  <si>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</si>
  <si>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</si>
  <si>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</si>
  <si>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</si>
  <si>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</si>
  <si>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</si>
  <si>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</si>
  <si>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</si>
  <si>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</si>
  <si>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</si>
  <si>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</si>
  <si>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</si>
  <si>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</si>
  <si>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</si>
  <si>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</si>
  <si>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</si>
  <si>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</si>
  <si>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</si>
  <si>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</si>
  <si>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</si>
  <si>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</si>
  <si>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</si>
  <si>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</si>
  <si>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</si>
  <si>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</si>
  <si>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</si>
  <si>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</si>
  <si>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</si>
  <si>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</si>
  <si>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</si>
  <si>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</si>
  <si>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</si>
  <si>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</si>
  <si>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</si>
  <si>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</si>
  <si>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</si>
  <si>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</si>
  <si>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</si>
  <si>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</si>
  <si>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</si>
  <si>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</si>
  <si>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</si>
  <si>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</si>
  <si>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</si>
  <si>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</si>
  <si>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</si>
  <si>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</si>
  <si>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</si>
  <si>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</si>
  <si>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</si>
  <si>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</si>
  <si>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</si>
  <si>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</si>
  <si>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</si>
  <si>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</si>
  <si>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</si>
  <si>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</si>
  <si>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</si>
  <si>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</si>
  <si>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</si>
  <si>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</si>
  <si>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</si>
  <si>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</si>
  <si>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</si>
  <si>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</si>
  <si>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</si>
  <si>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</si>
  <si>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</si>
  <si>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</si>
  <si>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</si>
  <si>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</si>
  <si>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</si>
  <si>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</si>
  <si>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</si>
  <si>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</si>
  <si>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</si>
  <si>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</si>
  <si>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</si>
  <si>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</si>
  <si>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</si>
  <si>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</si>
  <si>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</si>
  <si>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</si>
  <si>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</si>
  <si>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</si>
  <si>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</si>
  <si>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</si>
  <si>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</si>
  <si>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</si>
  <si>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</si>
  <si>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</si>
  <si>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</si>
  <si>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</si>
  <si>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</si>
  <si>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</si>
  <si>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</si>
  <si>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</si>
  <si>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</si>
  <si>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</si>
  <si>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</si>
  <si>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</si>
  <si>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</si>
  <si>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</si>
  <si>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</si>
  <si>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</si>
  <si>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</si>
  <si>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</si>
  <si>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</si>
  <si>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</si>
  <si>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</si>
  <si>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</si>
  <si>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</si>
  <si>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</si>
  <si>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</si>
  <si>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</si>
  <si>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</si>
  <si>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</si>
  <si>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</si>
  <si>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</si>
  <si>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</si>
  <si>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</si>
  <si>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</si>
  <si>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</si>
  <si>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</si>
  <si>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</si>
  <si>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</si>
  <si>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</si>
  <si>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</si>
  <si>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</si>
  <si>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</si>
  <si>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</si>
  <si>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</si>
  <si>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</si>
  <si>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</si>
  <si>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</si>
  <si>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</si>
  <si>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</si>
  <si>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</si>
  <si>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</si>
  <si>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</si>
  <si>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</si>
  <si>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</si>
  <si>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</si>
  <si>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</si>
  <si>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</si>
  <si>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</si>
  <si>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</si>
  <si>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</si>
  <si>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</si>
  <si>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</si>
  <si>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</si>
  <si>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</si>
  <si>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</si>
  <si>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</si>
  <si>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</si>
  <si>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</si>
  <si>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</si>
  <si>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</si>
  <si>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</si>
  <si>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</si>
  <si>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</si>
  <si>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</si>
  <si>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</si>
  <si>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</si>
  <si>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</si>
  <si>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</si>
  <si>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</si>
  <si>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</si>
  <si>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</si>
  <si>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</si>
  <si>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</si>
  <si>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</si>
  <si>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</si>
  <si>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</si>
  <si>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</si>
  <si>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</si>
  <si>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</si>
  <si>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</si>
  <si>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</si>
  <si>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</si>
  <si>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</si>
  <si>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</si>
  <si>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</si>
  <si>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</si>
  <si>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</si>
  <si>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</si>
  <si>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</si>
  <si>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</si>
  <si>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</si>
  <si>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</si>
  <si>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</si>
  <si>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</si>
  <si>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</si>
  <si>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</si>
  <si>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</si>
  <si>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</si>
  <si>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</si>
  <si>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</si>
  <si>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</si>
  <si>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</si>
  <si>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</si>
  <si>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</si>
  <si>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</si>
  <si>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</si>
  <si>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</si>
  <si>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</si>
  <si>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</si>
  <si>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</si>
  <si>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</si>
  <si>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</si>
  <si>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</si>
  <si>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</si>
  <si>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</si>
  <si>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</si>
  <si>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</si>
  <si>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</si>
  <si>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</si>
  <si>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</si>
  <si>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</si>
  <si>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</si>
  <si>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</si>
  <si>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</si>
  <si>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</si>
  <si>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</si>
  <si>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</si>
  <si>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</si>
  <si>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</si>
  <si>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</si>
  <si>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</si>
  <si>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</si>
  <si>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</si>
  <si>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</si>
  <si>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</si>
  <si>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</si>
  <si>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</si>
  <si>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</si>
  <si>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</si>
  <si>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</si>
  <si>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</si>
  <si>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</si>
  <si>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</si>
  <si>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</si>
  <si>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</si>
  <si>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</si>
  <si>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</si>
  <si>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</si>
  <si>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</si>
  <si>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</si>
  <si>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</si>
  <si>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</si>
  <si>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</si>
  <si>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</si>
  <si>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</si>
  <si>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</si>
  <si>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</si>
  <si>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</si>
  <si>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</si>
  <si>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</si>
  <si>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</si>
  <si>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</si>
  <si>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</si>
  <si>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</si>
  <si>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</si>
  <si>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</si>
  <si>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</si>
  <si>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</si>
  <si>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</si>
  <si>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</si>
  <si>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</si>
  <si>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</si>
  <si>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</si>
  <si>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</si>
  <si>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</si>
  <si>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</si>
  <si>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</si>
  <si>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</si>
  <si>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</si>
  <si>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</si>
  <si>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</si>
  <si>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</si>
  <si>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</si>
  <si>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</si>
  <si>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</si>
  <si>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</si>
  <si>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</si>
  <si>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</si>
  <si>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</si>
  <si>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</si>
  <si>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</si>
  <si>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</si>
  <si>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</si>
  <si>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</si>
  <si>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</si>
  <si>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</si>
  <si>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</si>
  <si>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</si>
  <si>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</si>
  <si>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</si>
  <si>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</si>
  <si>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</si>
  <si>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</si>
  <si>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</si>
  <si>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</si>
  <si>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</si>
  <si>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</si>
  <si>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</si>
  <si>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</si>
  <si>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</si>
  <si>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</si>
  <si>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</si>
  <si>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</si>
  <si>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</si>
  <si>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</si>
  <si>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</si>
  <si>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</si>
  <si>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</si>
  <si>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</si>
  <si>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</si>
  <si>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</si>
  <si>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</si>
  <si>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</si>
  <si>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</si>
  <si>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</si>
  <si>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</si>
  <si>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</si>
  <si>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</si>
  <si>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</si>
  <si>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</si>
  <si>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</si>
  <si>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</si>
  <si>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</si>
  <si>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</si>
  <si>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</si>
  <si>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</si>
  <si>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</si>
  <si>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</si>
  <si>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</si>
  <si>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</si>
  <si>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</si>
  <si>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</si>
  <si>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</si>
  <si>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</si>
  <si>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</si>
  <si>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</si>
  <si>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</si>
  <si>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</si>
  <si>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</si>
  <si>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</si>
  <si>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</si>
  <si>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</si>
  <si>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</si>
  <si>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</si>
  <si>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</si>
  <si>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</si>
  <si>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</si>
  <si>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</si>
  <si>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</si>
  <si>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</si>
  <si>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</si>
  <si>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</si>
  <si>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</si>
  <si>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</si>
  <si>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</si>
  <si>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</si>
  <si>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</si>
  <si>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</si>
  <si>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</si>
  <si>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</si>
  <si>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</si>
  <si>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</si>
  <si>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</si>
  <si>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</si>
  <si>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</si>
  <si>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</si>
  <si>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</si>
  <si>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</si>
  <si>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</si>
  <si>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</si>
  <si>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</si>
  <si>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</si>
  <si>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</si>
  <si>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</si>
  <si>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</si>
  <si>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</si>
  <si>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</si>
  <si>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</si>
  <si>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</si>
  <si>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</si>
  <si>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</si>
  <si>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</si>
  <si>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</si>
  <si>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</si>
  <si>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</si>
  <si>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</si>
  <si>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</si>
  <si>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</si>
  <si>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</si>
  <si>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</si>
  <si>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</si>
  <si>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</si>
  <si>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</si>
  <si>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</si>
  <si>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</si>
  <si>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</si>
  <si>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</si>
  <si>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</si>
  <si>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</si>
  <si>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</si>
  <si>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</si>
  <si>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</si>
  <si>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</si>
  <si>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</si>
  <si>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</si>
  <si>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</si>
  <si>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</si>
  <si>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</si>
  <si>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</si>
  <si>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</si>
  <si>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</si>
  <si>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</si>
  <si>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</si>
  <si>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</si>
  <si>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</si>
  <si>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</si>
  <si>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</si>
  <si>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</si>
  <si>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</si>
  <si>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</si>
  <si>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</si>
  <si>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</si>
  <si>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</si>
  <si>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</si>
  <si>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</si>
  <si>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</si>
  <si>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</si>
  <si>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</si>
  <si>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</si>
  <si>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</si>
  <si>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</si>
  <si>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</si>
  <si>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</si>
  <si>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</si>
  <si>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</si>
  <si>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</si>
  <si>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</si>
  <si>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</si>
  <si>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</si>
  <si>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</si>
  <si>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</si>
  <si>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</si>
  <si>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</si>
  <si>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</si>
  <si>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</si>
  <si>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</si>
  <si>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</si>
  <si>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</si>
  <si>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</si>
  <si>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</si>
  <si>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</si>
  <si>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</si>
  <si>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</si>
  <si>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</si>
  <si>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</si>
  <si>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</si>
  <si>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</si>
  <si>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</si>
  <si>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</si>
  <si>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</si>
  <si>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</si>
  <si>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</si>
  <si>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</si>
  <si>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</si>
  <si>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</si>
  <si>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</si>
  <si>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</si>
  <si>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</si>
  <si>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</si>
  <si>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</si>
  <si>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</si>
  <si>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</si>
  <si>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</si>
  <si>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</si>
  <si>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</si>
  <si>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</si>
  <si>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</si>
  <si>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</si>
  <si>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</si>
  <si>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</si>
  <si>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</si>
  <si>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</si>
  <si>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</si>
  <si>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</si>
  <si>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</si>
  <si>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</si>
  <si>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</si>
  <si>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</si>
  <si>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</si>
  <si>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</si>
  <si>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</si>
  <si>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</si>
  <si>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</si>
  <si>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</si>
  <si>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</si>
  <si>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</si>
  <si>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</si>
  <si>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</si>
  <si>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</si>
  <si>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</si>
  <si>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</si>
  <si>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</si>
  <si>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</si>
  <si>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</si>
  <si>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</si>
  <si>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</si>
  <si>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</si>
  <si>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</si>
  <si>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</si>
  <si>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</si>
  <si>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</si>
  <si>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</si>
  <si>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</si>
  <si>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</si>
  <si>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</si>
  <si>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</si>
  <si>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</si>
  <si>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</si>
  <si>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</si>
  <si>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</si>
  <si>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</si>
  <si>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</si>
  <si>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</si>
  <si>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</si>
  <si>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</si>
  <si>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</si>
  <si>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</si>
  <si>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</si>
  <si>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</si>
  <si>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</si>
  <si>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</si>
  <si>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</si>
  <si>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</si>
  <si>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</si>
  <si>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</si>
  <si>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</si>
  <si>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</si>
  <si>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</si>
  <si>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</si>
  <si>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</si>
  <si>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</si>
  <si>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</si>
  <si>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</si>
  <si>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</si>
  <si>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</si>
  <si>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</si>
  <si>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</si>
  <si>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</si>
  <si>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</si>
  <si>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</si>
  <si>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</si>
  <si>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</si>
  <si>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</si>
  <si>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</si>
  <si>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</si>
  <si>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</si>
  <si>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</si>
  <si>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</si>
  <si>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</si>
  <si>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</si>
  <si>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</si>
  <si>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</si>
  <si>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</si>
  <si>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</si>
  <si>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</si>
  <si>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</si>
  <si>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</si>
  <si>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</si>
  <si>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</si>
  <si>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</si>
  <si>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</si>
  <si>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</si>
  <si>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</si>
  <si>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</si>
  <si>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</si>
  <si>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</si>
  <si>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</si>
  <si>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</si>
  <si>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</si>
  <si>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</si>
  <si>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</si>
  <si>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</si>
  <si>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</si>
  <si>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</si>
  <si>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</si>
  <si>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</si>
  <si>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</si>
  <si>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</si>
  <si>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</si>
  <si>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</si>
  <si>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</si>
  <si>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</si>
  <si>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</si>
  <si>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</si>
  <si>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</si>
  <si>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</si>
  <si>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</si>
  <si>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</si>
  <si>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</si>
  <si>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</si>
  <si>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</si>
  <si>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</si>
  <si>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</si>
  <si>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</si>
  <si>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</si>
  <si>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</si>
  <si>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</si>
  <si>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</si>
  <si>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</si>
  <si>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</si>
  <si>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</si>
  <si>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</si>
  <si>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</si>
  <si>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</si>
  <si>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</si>
  <si>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</si>
  <si>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</si>
  <si>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</si>
  <si>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</si>
  <si>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</si>
  <si>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</si>
  <si>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</si>
  <si>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</si>
  <si>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</si>
  <si>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</si>
  <si>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</si>
  <si>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</si>
  <si>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</si>
  <si>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</si>
  <si>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</si>
  <si>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</si>
  <si>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</si>
  <si>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</si>
  <si>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</si>
  <si>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</si>
  <si>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</si>
  <si>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</si>
  <si>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</si>
  <si>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</si>
  <si>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</si>
  <si>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</si>
  <si>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</si>
  <si>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</si>
  <si>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</si>
  <si>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</si>
  <si>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</si>
  <si>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</si>
  <si>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</si>
  <si>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</si>
  <si>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</si>
  <si>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</si>
  <si>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</si>
  <si>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</si>
  <si>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</si>
  <si>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</si>
  <si>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</si>
  <si>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</si>
  <si>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</si>
  <si>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</si>
  <si>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</si>
  <si>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</si>
  <si>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</si>
  <si>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</si>
  <si>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</si>
  <si>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</si>
  <si>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</si>
  <si>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</si>
  <si>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</si>
  <si>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</si>
  <si>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</si>
  <si>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</si>
  <si>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</si>
  <si>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</si>
  <si>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</si>
  <si>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</si>
  <si>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</si>
  <si>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</si>
  <si>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</si>
  <si>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</si>
  <si>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</si>
  <si>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</si>
  <si>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</si>
  <si>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</si>
  <si>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</si>
  <si>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</si>
  <si>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</si>
  <si>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</si>
  <si>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</si>
  <si>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</si>
  <si>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</si>
  <si>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</si>
  <si>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</si>
  <si>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</si>
  <si>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</si>
  <si>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</si>
  <si>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</si>
  <si>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</si>
  <si>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</si>
  <si>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</si>
  <si>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</si>
  <si>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</si>
  <si>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</si>
  <si>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</si>
  <si>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</si>
  <si>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</si>
  <si>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</si>
  <si>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</si>
  <si>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</si>
  <si>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</si>
  <si>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</si>
  <si>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</si>
  <si>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</si>
  <si>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</si>
  <si>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</si>
  <si>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</si>
  <si>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</si>
  <si>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</si>
  <si>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</si>
  <si>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</si>
  <si>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</si>
  <si>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</si>
  <si>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</si>
  <si>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</si>
  <si>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</si>
  <si>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</si>
  <si>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</si>
  <si>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</si>
  <si>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</si>
  <si>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</si>
  <si>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</si>
  <si>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</si>
  <si>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</si>
  <si>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</si>
  <si>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</si>
  <si>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</si>
  <si>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</si>
  <si>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</si>
  <si>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</si>
  <si>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</si>
  <si>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</si>
  <si>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</si>
  <si>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</si>
  <si>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</si>
  <si>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</si>
  <si>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</si>
  <si>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</si>
  <si>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</si>
  <si>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</si>
  <si>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</si>
  <si>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</si>
  <si>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</si>
  <si>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</si>
  <si>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</si>
  <si>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</si>
  <si>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</si>
  <si>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</si>
  <si>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</si>
  <si>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</si>
  <si>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</si>
  <si>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</si>
  <si>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</si>
  <si>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</si>
  <si>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</si>
  <si>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</si>
  <si>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</si>
  <si>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</si>
  <si>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</si>
  <si>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</si>
  <si>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</si>
  <si>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</si>
  <si>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</si>
  <si>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</si>
  <si>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</si>
  <si>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</si>
  <si>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</si>
  <si>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</si>
  <si>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</si>
  <si>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</si>
  <si>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</si>
  <si>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</si>
  <si>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</si>
  <si>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</si>
  <si>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</si>
  <si>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</si>
  <si>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</si>
  <si>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</si>
  <si>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</si>
  <si>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</si>
  <si>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</si>
  <si>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</si>
  <si>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</si>
  <si>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</si>
  <si>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</si>
  <si>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</si>
  <si>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</si>
  <si>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</si>
  <si>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</si>
  <si>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</si>
  <si>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</si>
  <si>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</si>
  <si>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</si>
  <si>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</si>
  <si>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</si>
  <si>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</si>
  <si>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</si>
  <si>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</si>
  <si>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</si>
  <si>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</si>
  <si>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</si>
  <si>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</si>
  <si>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</si>
  <si>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</si>
  <si>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</si>
  <si>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</si>
  <si>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</si>
  <si>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</si>
  <si>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</si>
  <si>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</si>
  <si>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</si>
  <si>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</si>
  <si>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</si>
  <si>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</si>
  <si>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</si>
  <si>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</si>
  <si>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</si>
  <si>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</si>
  <si>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</si>
  <si>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</si>
  <si>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</si>
  <si>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</si>
  <si>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</si>
  <si>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</si>
  <si>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</si>
  <si>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</si>
  <si>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</si>
  <si>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</si>
  <si>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</si>
  <si>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</si>
  <si>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</si>
  <si>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</si>
  <si>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</si>
  <si>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</si>
  <si>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</si>
  <si>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</si>
  <si>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</si>
  <si>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</si>
  <si>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</si>
  <si>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</si>
  <si>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</si>
  <si>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</si>
  <si>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</si>
  <si>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</si>
  <si>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</si>
  <si>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</si>
  <si>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</si>
  <si>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</si>
  <si>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</si>
  <si>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</si>
  <si>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</si>
  <si>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</si>
  <si>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</si>
  <si>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</si>
  <si>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</si>
  <si>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</si>
  <si>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</si>
  <si>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</si>
  <si>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</si>
  <si>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</si>
  <si>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</si>
  <si>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</si>
  <si>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</si>
  <si>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</si>
  <si>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</si>
  <si>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</si>
  <si>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</si>
  <si>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</si>
  <si>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</si>
  <si>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</si>
  <si>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</si>
  <si>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</si>
  <si>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</si>
  <si>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</si>
  <si>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</si>
  <si>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</si>
  <si>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</si>
  <si>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</si>
  <si>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</si>
  <si>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</si>
  <si>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</si>
  <si>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</si>
  <si>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</si>
  <si>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</si>
  <si>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</si>
  <si>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</si>
  <si>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</si>
  <si>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</si>
  <si>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</si>
  <si>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</si>
  <si>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</si>
  <si>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</si>
  <si>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</si>
  <si>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</si>
  <si>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</si>
  <si>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</si>
  <si>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</si>
  <si>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</si>
  <si>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</si>
  <si>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</si>
  <si>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</si>
  <si>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</si>
  <si>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</si>
  <si>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</si>
  <si>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</si>
  <si>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</si>
  <si>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</si>
  <si>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</si>
  <si>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</si>
  <si>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</si>
  <si>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</si>
  <si>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</si>
  <si>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</si>
  <si>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</si>
  <si>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</si>
  <si>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</si>
  <si>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</si>
  <si>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</si>
  <si>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</si>
  <si>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</si>
  <si>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</si>
  <si>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</si>
  <si>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</si>
  <si>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</si>
  <si>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</si>
  <si>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</si>
  <si>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</si>
  <si>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</si>
  <si>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</si>
  <si>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</si>
  <si>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</si>
  <si>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</si>
  <si>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</si>
  <si>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</si>
  <si>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</si>
  <si>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</si>
  <si>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</si>
  <si>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</si>
  <si>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</si>
  <si>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</si>
  <si>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</si>
  <si>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</si>
  <si>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</si>
  <si>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</si>
  <si>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</si>
  <si>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</si>
  <si>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</si>
  <si>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</si>
  <si>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</si>
  <si>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</si>
  <si>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</si>
  <si>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</si>
  <si>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</si>
  <si>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</si>
  <si>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</si>
  <si>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</si>
  <si>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</si>
  <si>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</si>
  <si>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</si>
  <si>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</si>
  <si>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</si>
  <si>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</si>
  <si>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</si>
  <si>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</si>
  <si>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</si>
  <si>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</si>
  <si>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</si>
  <si>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</si>
  <si>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</si>
  <si>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</si>
  <si>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</si>
  <si>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</si>
  <si>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</si>
  <si>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</si>
  <si>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</si>
  <si>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</si>
  <si>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</si>
  <si>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</si>
  <si>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</si>
  <si>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</si>
  <si>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</si>
  <si>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</si>
  <si>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</si>
  <si>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</si>
  <si>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</si>
  <si>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</si>
  <si>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</si>
  <si>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</si>
  <si>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</si>
  <si>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</si>
  <si>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</si>
  <si>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</si>
  <si>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</si>
  <si>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</si>
  <si>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</si>
  <si>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</si>
  <si>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</si>
  <si>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</si>
  <si>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</si>
  <si>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</si>
  <si>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</si>
  <si>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</si>
  <si>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</si>
  <si>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</si>
  <si>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</si>
  <si>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</si>
  <si>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</si>
  <si>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</si>
  <si>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</si>
  <si>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</si>
  <si>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</si>
  <si>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</si>
  <si>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</si>
  <si>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</si>
  <si>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</si>
  <si>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</si>
  <si>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</si>
  <si>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</si>
  <si>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</si>
  <si>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</si>
  <si>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</si>
  <si>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</si>
  <si>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</si>
  <si>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</si>
  <si>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</si>
  <si>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</si>
  <si>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</si>
  <si>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</si>
  <si>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</si>
  <si>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</si>
  <si>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</si>
  <si>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</si>
  <si>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</si>
  <si>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</si>
  <si>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</si>
  <si>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</si>
  <si>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</si>
  <si>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</si>
  <si>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</si>
  <si>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</si>
  <si>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</si>
  <si>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</si>
  <si>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</si>
  <si>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</si>
  <si>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</si>
  <si>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</si>
  <si>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</si>
  <si>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</si>
  <si>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</si>
  <si>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</si>
  <si>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</si>
  <si>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</si>
  <si>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</si>
  <si>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</si>
  <si>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</si>
  <si>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</si>
  <si>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</si>
  <si>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</si>
  <si>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</si>
  <si>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</si>
  <si>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</si>
  <si>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</si>
  <si>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</si>
  <si>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</si>
  <si>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</si>
  <si>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</si>
  <si>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</si>
  <si>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</si>
  <si>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</si>
  <si>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</si>
  <si>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</si>
  <si>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</si>
  <si>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</si>
  <si>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</si>
  <si>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</si>
  <si>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</si>
  <si>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</si>
  <si>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</si>
  <si>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</si>
  <si>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</si>
  <si>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</si>
  <si>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</si>
  <si>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</si>
  <si>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</si>
  <si>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</si>
  <si>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</si>
  <si>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</si>
  <si>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</si>
  <si>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</si>
  <si>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</si>
  <si>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</si>
  <si>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</si>
  <si>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</si>
  <si>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</si>
  <si>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</si>
  <si>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</si>
  <si>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</si>
  <si>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</si>
  <si>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</si>
  <si>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</si>
  <si>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</si>
  <si>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</si>
  <si>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</si>
  <si>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</si>
  <si>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</si>
  <si>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</si>
  <si>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</si>
  <si>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</si>
  <si>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</si>
  <si>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</si>
  <si>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</si>
  <si>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</si>
  <si>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</si>
  <si>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</si>
  <si>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</si>
  <si>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</si>
  <si>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</si>
  <si>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</si>
  <si>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</si>
  <si>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</si>
  <si>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</si>
  <si>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</si>
  <si>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</si>
  <si>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</si>
  <si>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</si>
  <si>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</si>
  <si>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</si>
  <si>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</si>
  <si>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</si>
  <si>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</si>
  <si>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</si>
  <si>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</si>
  <si>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</si>
  <si>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</si>
  <si>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</si>
  <si>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</si>
  <si>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</si>
  <si>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</si>
  <si>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</si>
  <si>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</si>
  <si>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</si>
  <si>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</si>
  <si>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</si>
  <si>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</si>
  <si>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</si>
  <si>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</si>
  <si>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</si>
  <si>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</si>
  <si>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</si>
  <si>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</si>
  <si>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</si>
  <si>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</si>
  <si>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</si>
  <si>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</si>
  <si>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</si>
  <si>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</si>
  <si>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</si>
  <si>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</si>
  <si>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</si>
  <si>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</si>
  <si>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</si>
  <si>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</si>
  <si>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</si>
  <si>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</si>
  <si>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</si>
  <si>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</si>
  <si>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</si>
  <si>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</si>
  <si>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</si>
  <si>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</si>
  <si>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</si>
  <si>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</si>
  <si>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</si>
  <si>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</si>
  <si>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</si>
  <si>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</si>
  <si>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</si>
  <si>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</si>
  <si>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</si>
  <si>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</si>
  <si>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</si>
  <si>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</si>
  <si>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</si>
  <si>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</si>
  <si>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</si>
  <si>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</si>
  <si>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</si>
  <si>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</si>
  <si>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</si>
  <si>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</si>
  <si>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</si>
  <si>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</si>
  <si>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</si>
  <si>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</si>
  <si>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</si>
  <si>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</si>
  <si>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</si>
  <si>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</si>
  <si>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</si>
  <si>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</si>
  <si>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</si>
  <si>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</si>
  <si>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</si>
  <si>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</si>
  <si>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</si>
  <si>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</si>
  <si>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</si>
  <si>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</si>
  <si>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</si>
  <si>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</si>
  <si>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</si>
  <si>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</si>
  <si>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</si>
  <si>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</si>
  <si>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</si>
  <si>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</si>
  <si>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</si>
  <si>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</si>
  <si>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</si>
  <si>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</si>
  <si>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</si>
  <si>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</si>
  <si>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</si>
  <si>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</si>
  <si>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</si>
  <si>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</si>
  <si>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</si>
  <si>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</si>
  <si>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</si>
  <si>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</si>
  <si>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</si>
  <si>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</si>
  <si>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</si>
  <si>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</si>
  <si>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</si>
  <si>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</si>
  <si>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</si>
  <si>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</si>
  <si>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</si>
  <si>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</si>
  <si>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</si>
  <si>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</si>
  <si>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</si>
  <si>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</si>
  <si>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</si>
  <si>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</si>
  <si>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</si>
  <si>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</si>
  <si>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</si>
  <si>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</si>
  <si>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</si>
  <si>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</si>
  <si>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</si>
  <si>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</si>
  <si>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</si>
  <si>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</si>
  <si>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</si>
  <si>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</si>
  <si>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</si>
  <si>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</si>
  <si>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</si>
  <si>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</si>
  <si>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</si>
  <si>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</si>
  <si>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</si>
  <si>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</si>
  <si>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</si>
  <si>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</si>
  <si>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</si>
  <si>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</si>
  <si>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</si>
  <si>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</si>
  <si>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</si>
  <si>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</si>
  <si>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</si>
  <si>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</si>
  <si>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</si>
  <si>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</si>
  <si>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</si>
  <si>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</si>
  <si>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</si>
  <si>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</si>
  <si>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</si>
  <si>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</si>
  <si>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</si>
  <si>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</si>
  <si>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</si>
  <si>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</si>
  <si>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</si>
  <si>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</si>
  <si>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</si>
  <si>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</si>
  <si>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</si>
  <si>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</si>
  <si>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</si>
  <si>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</si>
  <si>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</si>
  <si>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</si>
  <si>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</si>
  <si>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</si>
  <si>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</si>
  <si>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</si>
  <si>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</si>
  <si>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</si>
  <si>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</si>
  <si>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</si>
  <si>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</si>
  <si>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</si>
  <si>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</si>
  <si>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</si>
  <si>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</si>
  <si>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</si>
  <si>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</si>
  <si>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</si>
  <si>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</si>
  <si>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</si>
  <si>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</si>
  <si>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</si>
  <si>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</si>
  <si>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</si>
  <si>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</si>
  <si>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</si>
  <si>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</si>
  <si>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</si>
  <si>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</si>
  <si>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</si>
  <si>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</si>
  <si>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</si>
  <si>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</si>
  <si>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</si>
  <si>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</si>
  <si>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</si>
  <si>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</si>
  <si>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</si>
  <si>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</si>
  <si>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</si>
  <si>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</si>
  <si>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</si>
  <si>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</si>
  <si>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</si>
  <si>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</si>
  <si>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</si>
  <si>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</si>
  <si>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</si>
  <si>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</si>
  <si>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</si>
  <si>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</si>
  <si>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</si>
  <si>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</si>
  <si>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</si>
  <si>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</si>
  <si>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</si>
  <si>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</si>
  <si>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</si>
  <si>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</si>
  <si>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</si>
  <si>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</si>
  <si>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</si>
  <si>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</si>
  <si>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</si>
  <si>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</si>
  <si>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</si>
  <si>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</si>
  <si>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</si>
  <si>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</si>
  <si>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</si>
  <si>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</si>
  <si>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</si>
  <si>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</si>
  <si>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</si>
  <si>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</si>
  <si>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</si>
  <si>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</si>
  <si>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</si>
  <si>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</si>
  <si>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</si>
  <si>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</si>
  <si>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</si>
  <si>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</si>
  <si>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</si>
  <si>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</si>
  <si>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</si>
  <si>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</si>
  <si>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</si>
  <si>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</si>
  <si>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</si>
  <si>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</si>
  <si>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</si>
  <si>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</si>
  <si>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</si>
  <si>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</si>
  <si>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</si>
  <si>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</si>
  <si>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</si>
  <si>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</si>
  <si>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</si>
  <si>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</si>
  <si>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</si>
  <si>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</si>
  <si>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</si>
  <si>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</si>
  <si>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</si>
  <si>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</si>
  <si>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</si>
  <si>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</si>
  <si>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</si>
  <si>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</si>
  <si>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</si>
  <si>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</si>
  <si>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</si>
  <si>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</si>
  <si>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</si>
  <si>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</si>
  <si>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</si>
  <si>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</si>
  <si>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</si>
  <si>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</si>
  <si>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</si>
  <si>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</si>
  <si>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</si>
  <si>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</si>
  <si>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</si>
  <si>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</si>
  <si>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</si>
  <si>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</si>
  <si>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</si>
  <si>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</si>
  <si>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</si>
  <si>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</si>
  <si>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</si>
  <si>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</si>
  <si>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</si>
  <si>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</si>
  <si>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</si>
  <si>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</si>
  <si>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</si>
  <si>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</si>
  <si>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</si>
  <si>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</si>
  <si>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</si>
  <si>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</si>
  <si>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</si>
  <si>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</si>
  <si>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</si>
  <si>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</si>
  <si>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</si>
  <si>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</si>
  <si>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</si>
  <si>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</si>
  <si>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</si>
  <si>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</si>
  <si>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</si>
  <si>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</si>
  <si>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</si>
  <si>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</si>
  <si>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</si>
  <si>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</si>
  <si>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</si>
  <si>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</si>
  <si>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</si>
  <si>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</si>
  <si>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</si>
  <si>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</si>
  <si>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</si>
  <si>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</si>
  <si>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</si>
  <si>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</si>
  <si>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</si>
  <si>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</si>
  <si>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</si>
  <si>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</si>
  <si>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</si>
  <si>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</si>
  <si>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</si>
  <si>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</si>
  <si>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</si>
  <si>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</si>
  <si>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</si>
  <si>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</si>
  <si>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</si>
  <si>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</si>
  <si>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</si>
  <si>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</si>
  <si>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</si>
  <si>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</si>
  <si>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</si>
  <si>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</si>
  <si>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</si>
  <si>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</si>
  <si>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</si>
  <si>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</si>
  <si>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</si>
  <si>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</si>
  <si>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</si>
  <si>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</si>
  <si>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</si>
  <si>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</si>
  <si>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</si>
  <si>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</si>
  <si>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</si>
  <si>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</si>
  <si>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</si>
  <si>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</si>
  <si>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</si>
  <si>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</si>
  <si>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</si>
  <si>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</si>
  <si>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</si>
  <si>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</si>
  <si>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</si>
  <si>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</si>
  <si>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</si>
  <si>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</si>
  <si>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</si>
  <si>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</si>
  <si>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</si>
  <si>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</si>
  <si>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</si>
  <si>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</si>
  <si>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</si>
  <si>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</si>
  <si>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</si>
  <si>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</si>
  <si>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</si>
  <si>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</si>
  <si>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</si>
  <si>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</si>
  <si>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</si>
  <si>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</si>
  <si>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</si>
  <si>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</si>
  <si>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</si>
  <si>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</si>
  <si>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</si>
  <si>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</si>
  <si>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</si>
  <si>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</si>
  <si>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</si>
  <si>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</si>
  <si>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</si>
  <si>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</si>
  <si>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</si>
  <si>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</si>
  <si>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</si>
  <si>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</si>
  <si>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</si>
  <si>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</si>
  <si>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</si>
  <si>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</si>
  <si>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</si>
  <si>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</si>
  <si>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</si>
  <si>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</si>
  <si>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</si>
  <si>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</si>
  <si>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</si>
  <si>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</si>
  <si>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</si>
  <si>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</si>
  <si>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</si>
  <si>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</si>
  <si>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</si>
  <si>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</si>
  <si>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</si>
  <si>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</si>
  <si>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</si>
  <si>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</si>
  <si>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</si>
  <si>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</si>
  <si>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</si>
  <si>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</si>
  <si>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</si>
  <si>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</si>
  <si>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</si>
  <si>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</si>
  <si>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</si>
  <si>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</si>
  <si>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</si>
  <si>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</si>
  <si>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</si>
  <si>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</si>
  <si>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</si>
  <si>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</si>
  <si>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</si>
  <si>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</si>
  <si>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</si>
  <si>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</si>
  <si>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</si>
  <si>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</si>
  <si>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</si>
  <si>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</si>
  <si>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</si>
  <si>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</si>
  <si>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</si>
  <si>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</si>
  <si>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</si>
  <si>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</si>
  <si>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</si>
  <si>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</si>
  <si>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</si>
  <si>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</si>
  <si>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</si>
  <si>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</si>
  <si>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</si>
  <si>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</si>
  <si>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</si>
  <si>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</si>
  <si>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</si>
  <si>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</si>
  <si>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</si>
  <si>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</si>
  <si>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</si>
  <si>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</si>
  <si>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</si>
  <si>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</si>
  <si>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</si>
  <si>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</si>
  <si>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</si>
  <si>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</si>
  <si>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</si>
  <si>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</si>
  <si>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</si>
  <si>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</si>
  <si>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</si>
  <si>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</si>
  <si>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</si>
  <si>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</si>
  <si>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</si>
  <si>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</si>
  <si>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</si>
  <si>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</si>
  <si>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</si>
  <si>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</si>
  <si>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</si>
  <si>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</si>
  <si>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</si>
  <si>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</si>
  <si>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</si>
  <si>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</si>
  <si>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</si>
  <si>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</si>
  <si>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</si>
  <si>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</si>
  <si>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</si>
  <si>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</si>
  <si>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</si>
  <si>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</si>
  <si>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</si>
  <si>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</si>
  <si>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</si>
  <si>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</si>
  <si>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</si>
  <si>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</si>
  <si>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</si>
  <si>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</si>
  <si>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</si>
  <si>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</si>
  <si>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</si>
  <si>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</si>
  <si>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</si>
  <si>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</si>
  <si>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</si>
  <si>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</si>
  <si>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</si>
  <si>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</si>
  <si>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</si>
  <si>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</si>
  <si>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</si>
  <si>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</si>
  <si>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</si>
  <si>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</si>
  <si>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</si>
  <si>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</si>
  <si>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</si>
  <si>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</si>
  <si>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</si>
  <si>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</si>
  <si>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</si>
  <si>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</si>
  <si>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</si>
  <si>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</si>
  <si>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</si>
  <si>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</si>
  <si>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</si>
  <si>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</si>
  <si>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</si>
  <si>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</si>
  <si>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</si>
  <si>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</si>
  <si>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</si>
  <si>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</si>
  <si>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</si>
  <si>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</si>
  <si>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</si>
  <si>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</si>
  <si>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</si>
  <si>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</si>
  <si>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</si>
  <si>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</si>
  <si>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</si>
  <si>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</si>
  <si>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</si>
  <si>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</si>
  <si>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</si>
  <si>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</si>
  <si>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</si>
  <si>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</si>
  <si>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</si>
  <si>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</si>
  <si>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</si>
  <si>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</si>
  <si>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</si>
  <si>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</si>
  <si>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</si>
  <si>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</si>
  <si>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</si>
  <si>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</si>
  <si>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</si>
  <si>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</si>
  <si>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</si>
  <si>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</si>
  <si>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</si>
  <si>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</si>
  <si>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</si>
  <si>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</si>
  <si>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</si>
  <si>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</si>
  <si>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</si>
  <si>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</si>
  <si>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</si>
  <si>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</si>
  <si>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</si>
  <si>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</si>
  <si>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</si>
  <si>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</si>
  <si>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</si>
  <si>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</si>
  <si>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</si>
  <si>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</si>
  <si>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</si>
  <si>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</si>
  <si>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</si>
  <si>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</si>
  <si>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</si>
  <si>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</si>
  <si>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</si>
  <si>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</si>
  <si>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</si>
  <si>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</si>
  <si>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</si>
  <si>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</si>
  <si>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</si>
  <si>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</si>
  <si>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</si>
  <si>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</si>
  <si>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</si>
  <si>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</si>
  <si>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</si>
  <si>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</si>
  <si>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</si>
  <si>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</si>
  <si>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</si>
  <si>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</si>
  <si>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</si>
  <si>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</si>
  <si>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</si>
  <si>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</si>
  <si>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</si>
  <si>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</si>
  <si>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</si>
  <si>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</si>
  <si>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</si>
  <si>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</si>
  <si>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</si>
  <si>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</si>
  <si>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</si>
  <si>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</si>
  <si>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</si>
  <si>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</si>
  <si>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</si>
  <si>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</si>
  <si>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</si>
  <si>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</si>
  <si>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</si>
  <si>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</si>
  <si>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</si>
  <si>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</si>
  <si>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</si>
  <si>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</si>
  <si>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</si>
  <si>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</si>
  <si>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</si>
  <si>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</si>
  <si>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</si>
  <si>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</si>
  <si>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</si>
  <si>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</si>
  <si>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</si>
  <si>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</si>
  <si>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</si>
  <si>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</si>
  <si>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</si>
  <si>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</si>
  <si>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</si>
  <si>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</si>
  <si>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</si>
  <si>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</si>
  <si>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</si>
  <si>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</si>
  <si>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</si>
  <si>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</si>
  <si>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</si>
  <si>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</si>
  <si>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</si>
  <si>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</si>
  <si>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</si>
  <si>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</si>
  <si>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</si>
  <si>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</si>
  <si>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</si>
  <si>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</si>
  <si>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</si>
  <si>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</si>
  <si>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</si>
  <si>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</si>
  <si>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</si>
  <si>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</si>
  <si>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</si>
  <si>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</si>
  <si>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</si>
  <si>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</si>
  <si>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</si>
  <si>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</si>
  <si>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</si>
  <si>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</si>
  <si>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</si>
  <si>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</si>
  <si>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</si>
  <si>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</si>
  <si>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</si>
  <si>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</si>
  <si>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</si>
  <si>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</si>
  <si>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</si>
  <si>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</si>
  <si>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</si>
  <si>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</si>
  <si>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</si>
  <si>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</si>
  <si>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</si>
  <si>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</si>
  <si>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</si>
  <si>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</si>
  <si>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</si>
  <si>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</si>
  <si>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</si>
  <si>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</si>
  <si>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</si>
  <si>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</si>
  <si>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</si>
  <si>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</si>
  <si>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</si>
  <si>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</si>
  <si>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</si>
  <si>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</si>
  <si>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</si>
  <si>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</si>
  <si>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</si>
  <si>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</si>
  <si>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</si>
  <si>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</si>
  <si>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</si>
  <si>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</si>
  <si>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</si>
  <si>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</si>
  <si>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</si>
  <si>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</si>
  <si>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</si>
  <si>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</si>
  <si>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</si>
  <si>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</si>
  <si>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</si>
  <si>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</si>
  <si>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</si>
  <si>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</si>
  <si>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</si>
  <si>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</si>
  <si>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</si>
  <si>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</si>
  <si>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</si>
  <si>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</si>
  <si>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</si>
  <si>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</si>
  <si>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</si>
  <si>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</si>
  <si>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</si>
  <si>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</si>
  <si>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</si>
  <si>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</si>
  <si>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</si>
  <si>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</si>
  <si>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</si>
  <si>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</si>
  <si>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</si>
  <si>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</si>
  <si>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</si>
  <si>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</si>
  <si>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</si>
  <si>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</si>
  <si>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</si>
  <si>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</si>
  <si>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</si>
  <si>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</si>
  <si>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</si>
  <si>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</si>
  <si>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</si>
  <si>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</si>
  <si>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</si>
  <si>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</si>
  <si>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</si>
  <si>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</si>
  <si>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</si>
  <si>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</si>
  <si>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</si>
  <si>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</si>
  <si>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</si>
  <si>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</si>
  <si>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</si>
  <si>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</si>
  <si>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</si>
  <si>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</si>
  <si>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</si>
  <si>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</si>
  <si>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</si>
  <si>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</si>
  <si>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</si>
  <si>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</si>
  <si>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</si>
  <si>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</si>
  <si>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</si>
  <si>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</si>
  <si>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</si>
  <si>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</si>
  <si>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</si>
  <si>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</si>
  <si>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</si>
  <si>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</si>
  <si>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</si>
  <si>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</si>
  <si>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</si>
  <si>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</si>
  <si>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</si>
  <si>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</si>
  <si>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</si>
  <si>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</si>
  <si>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</si>
  <si>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</si>
  <si>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</si>
  <si>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</si>
  <si>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</si>
  <si>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</si>
  <si>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</si>
  <si>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</si>
  <si>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</si>
  <si>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</si>
  <si>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</si>
  <si>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</si>
  <si>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</si>
  <si>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</si>
  <si>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</si>
  <si>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</si>
  <si>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</si>
  <si>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</si>
  <si>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</si>
  <si>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</si>
  <si>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</si>
  <si>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</si>
  <si>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</si>
  <si>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</si>
  <si>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</si>
  <si>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</si>
  <si>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</si>
  <si>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</si>
  <si>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</si>
  <si>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</si>
  <si>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</si>
  <si>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</si>
  <si>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</si>
  <si>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</si>
  <si>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</si>
  <si>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</si>
  <si>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</si>
  <si>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</si>
  <si>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</si>
  <si>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</si>
  <si>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</si>
  <si>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</si>
  <si>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</si>
  <si>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</si>
  <si>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</si>
  <si>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</si>
  <si>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</si>
  <si>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</si>
  <si>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</si>
  <si>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</si>
  <si>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</si>
  <si>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</si>
  <si>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</si>
  <si>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</si>
  <si>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</si>
  <si>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</si>
  <si>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</si>
  <si>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</si>
  <si>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</si>
  <si>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</si>
  <si>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</si>
  <si>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</si>
  <si>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</si>
  <si>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</si>
  <si>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</si>
  <si>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</si>
  <si>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</si>
  <si>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</si>
  <si>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</si>
  <si>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</si>
  <si>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</si>
  <si>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</si>
  <si>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</si>
  <si>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</si>
  <si>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</si>
  <si>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</si>
  <si>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</si>
  <si>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</si>
  <si>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</si>
  <si>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</si>
  <si>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</si>
  <si>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</si>
  <si>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</si>
  <si>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</si>
  <si>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</si>
  <si>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</si>
  <si>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</si>
  <si>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</si>
  <si>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</si>
  <si>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</si>
  <si>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</si>
  <si>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</si>
  <si>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</si>
  <si>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</si>
  <si>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</si>
  <si>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</si>
  <si>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</si>
  <si>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</si>
  <si>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</si>
  <si>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</si>
  <si>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</si>
  <si>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</si>
  <si>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</si>
  <si>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</si>
  <si>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</si>
  <si>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</si>
  <si>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</si>
  <si>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</si>
  <si>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</si>
  <si>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</si>
  <si>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</si>
  <si>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</si>
  <si>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</si>
  <si>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</si>
  <si>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</si>
  <si>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</si>
  <si>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</si>
  <si>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</si>
  <si>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</si>
  <si>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</si>
  <si>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</si>
  <si>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</si>
  <si>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</si>
  <si>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</si>
  <si>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</si>
  <si>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</si>
  <si>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</si>
  <si>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</si>
  <si>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</si>
  <si>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</si>
  <si>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</si>
  <si>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</si>
  <si>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</si>
  <si>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</si>
  <si>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</si>
  <si>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</si>
  <si>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</si>
  <si>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</si>
  <si>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</si>
  <si>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</si>
  <si>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</si>
  <si>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</si>
  <si>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</si>
  <si>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</si>
  <si>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</si>
  <si>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</si>
  <si>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</si>
  <si>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</si>
  <si>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</si>
  <si>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</si>
  <si>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</si>
  <si>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</si>
  <si>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</si>
  <si>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</si>
  <si>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</si>
  <si>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</si>
  <si>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</si>
  <si>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</si>
  <si>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</si>
  <si>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</si>
  <si>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</si>
  <si>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</si>
  <si>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</si>
  <si>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</si>
  <si>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</si>
  <si>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</si>
  <si>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</si>
  <si>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</si>
  <si>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</si>
  <si>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</si>
  <si>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</si>
  <si>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</si>
  <si>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</si>
  <si>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</si>
  <si>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</si>
  <si>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</si>
  <si>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</si>
  <si>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</si>
  <si>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</si>
  <si>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</si>
  <si>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</si>
  <si>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</si>
  <si>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</si>
  <si>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</si>
  <si>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</si>
  <si>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</si>
  <si>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</si>
  <si>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</si>
  <si>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</si>
  <si>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</si>
  <si>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</si>
  <si>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</si>
  <si>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</si>
  <si>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</si>
  <si>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</si>
  <si>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</si>
  <si>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</si>
  <si>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</si>
  <si>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</si>
  <si>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</si>
  <si>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</si>
  <si>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</si>
  <si>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</si>
  <si>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</si>
  <si>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</si>
  <si>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</si>
  <si>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</si>
  <si>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</si>
  <si>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</si>
  <si>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</si>
  <si>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</si>
  <si>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</si>
  <si>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</si>
  <si>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</si>
  <si>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</si>
  <si>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</si>
  <si>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</si>
  <si>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</si>
  <si>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</si>
  <si>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</si>
  <si>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</si>
  <si>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</si>
  <si>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</si>
  <si>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</si>
  <si>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</si>
  <si>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</si>
  <si>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</si>
  <si>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</si>
  <si>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</si>
  <si>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</si>
  <si>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</si>
  <si>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</si>
  <si>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</si>
  <si>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</si>
  <si>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</si>
  <si>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</si>
  <si>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</si>
  <si>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</si>
  <si>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</si>
  <si>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</si>
  <si>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</si>
  <si>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</si>
  <si>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</si>
  <si>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</si>
  <si>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</si>
  <si>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</si>
  <si>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</si>
  <si>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</si>
  <si>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</si>
  <si>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</si>
  <si>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</si>
  <si>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</si>
  <si>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</si>
  <si>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</si>
  <si>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</si>
  <si>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</si>
  <si>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</si>
  <si>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</si>
  <si>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</si>
  <si>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</si>
  <si>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</si>
  <si>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</si>
  <si>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</si>
  <si>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</si>
  <si>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</si>
  <si>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</si>
  <si>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</si>
  <si>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</si>
  <si>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</si>
  <si>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</si>
  <si>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</si>
  <si>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</si>
  <si>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</si>
  <si>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</si>
  <si>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</si>
  <si>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</si>
  <si>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</si>
  <si>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</si>
  <si>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</si>
  <si>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</si>
  <si>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</si>
  <si>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</si>
  <si>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</si>
  <si>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</si>
  <si>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</si>
  <si>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</si>
  <si>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</si>
  <si>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</si>
  <si>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</si>
  <si>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</si>
  <si>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</si>
  <si>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</si>
  <si>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</si>
  <si>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</si>
  <si>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</si>
  <si>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</si>
  <si>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</si>
  <si>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</si>
  <si>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</si>
  <si>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</si>
  <si>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</si>
  <si>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</si>
  <si>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</si>
  <si>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</si>
  <si>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</si>
  <si>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</si>
  <si>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</si>
  <si>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</si>
  <si>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</si>
  <si>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</si>
  <si>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</si>
  <si>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</si>
  <si>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</si>
  <si>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</si>
  <si>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</si>
  <si>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</si>
  <si>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</si>
  <si>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</si>
  <si>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</si>
  <si>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</si>
  <si>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</si>
  <si>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</si>
  <si>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</si>
  <si>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</si>
  <si>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</si>
  <si>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</si>
  <si>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</si>
  <si>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</si>
  <si>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</si>
  <si>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</si>
  <si>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</si>
  <si>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</si>
  <si>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</si>
  <si>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</si>
  <si>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</si>
  <si>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</si>
  <si>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</si>
  <si>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</si>
  <si>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</si>
  <si>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</si>
  <si>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</si>
  <si>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</si>
  <si>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</si>
  <si>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</si>
  <si>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</si>
  <si>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</si>
  <si>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</si>
  <si>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</si>
  <si>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</si>
  <si>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</si>
  <si>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</si>
  <si>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</si>
  <si>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</si>
  <si>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</si>
  <si>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</si>
  <si>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</si>
  <si>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</si>
  <si>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</si>
  <si>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</si>
  <si>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</si>
  <si>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</si>
  <si>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</si>
  <si>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</si>
  <si>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</si>
  <si>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</si>
  <si>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</si>
  <si>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</si>
  <si>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</si>
  <si>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</si>
  <si>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</si>
  <si>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</si>
  <si>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</si>
  <si>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</si>
  <si>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</si>
  <si>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</si>
  <si>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</si>
  <si>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</si>
  <si>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</si>
  <si>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</si>
  <si>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</si>
  <si>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</si>
  <si>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</si>
  <si>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</si>
  <si>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</si>
  <si>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</si>
  <si>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</si>
  <si>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</si>
  <si>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</si>
  <si>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</si>
  <si>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</si>
  <si>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</si>
  <si>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</si>
  <si>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</si>
  <si>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</si>
  <si>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</si>
  <si>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</si>
  <si>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</si>
  <si>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</si>
  <si>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</si>
  <si>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</si>
  <si>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</si>
  <si>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</si>
  <si>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</si>
  <si>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</si>
  <si>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</si>
  <si>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</si>
  <si>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</si>
  <si>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</si>
  <si>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</si>
  <si>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</si>
  <si>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</si>
  <si>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</si>
  <si>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</si>
  <si>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</si>
  <si>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</si>
  <si>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</si>
  <si>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</si>
  <si>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</si>
  <si>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</si>
  <si>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</si>
  <si>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</si>
  <si>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</si>
  <si>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</si>
  <si>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</si>
  <si>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</si>
  <si>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</si>
  <si>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</si>
  <si>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</si>
  <si>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</si>
  <si>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</si>
  <si>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</si>
  <si>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</si>
  <si>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</si>
  <si>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</si>
  <si>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</si>
  <si>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</si>
  <si>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</si>
  <si>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</si>
  <si>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</si>
  <si>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</si>
  <si>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</si>
  <si>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</si>
  <si>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</si>
  <si>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</si>
  <si>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</si>
  <si>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</si>
  <si>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</si>
  <si>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</si>
  <si>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</si>
  <si>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</si>
  <si>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</si>
  <si>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</si>
  <si>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</si>
  <si>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</si>
  <si>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</si>
  <si>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</si>
  <si>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</si>
  <si>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</si>
  <si>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</si>
  <si>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</si>
  <si>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</si>
  <si>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</si>
  <si>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</si>
  <si>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</si>
  <si>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</si>
  <si>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</si>
  <si>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</si>
  <si>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</si>
  <si>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</si>
  <si>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</si>
  <si>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</si>
  <si>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</si>
  <si>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</si>
  <si>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</si>
  <si>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</si>
  <si>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</si>
  <si>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</si>
  <si>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</si>
  <si>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</si>
  <si>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</si>
  <si>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</si>
  <si>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</si>
  <si>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</si>
  <si>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</si>
  <si>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</si>
  <si>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</si>
  <si>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</si>
  <si>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</si>
  <si>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</si>
  <si>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</si>
  <si>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</si>
  <si>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</si>
  <si>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</si>
  <si>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</si>
  <si>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</si>
  <si>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</si>
  <si>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</si>
  <si>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</si>
  <si>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</si>
  <si>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</si>
  <si>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</si>
  <si>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</si>
  <si>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</si>
  <si>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</si>
  <si>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</si>
  <si>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</si>
  <si>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</si>
  <si>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</si>
  <si>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</si>
  <si>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</si>
  <si>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</si>
  <si>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</si>
  <si>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</si>
  <si>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</si>
  <si>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</si>
  <si>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</si>
  <si>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</si>
  <si>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</si>
  <si>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</si>
  <si>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</si>
  <si>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</si>
  <si>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</si>
  <si>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</si>
  <si>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</si>
  <si>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</si>
  <si>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</si>
  <si>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</si>
  <si>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</si>
  <si>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</si>
  <si>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</si>
  <si>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</si>
  <si>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</si>
  <si>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</si>
  <si>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</si>
  <si>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</si>
  <si>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</si>
  <si>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</si>
  <si>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</si>
  <si>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</si>
  <si>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</si>
  <si>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</si>
  <si>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</si>
  <si>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</si>
  <si>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</si>
  <si>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</si>
  <si>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</si>
  <si>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</si>
  <si>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</si>
  <si>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</si>
  <si>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</si>
  <si>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</si>
  <si>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</si>
  <si>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</si>
  <si>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</si>
  <si>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</si>
  <si>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</si>
  <si>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</si>
  <si>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</si>
  <si>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</si>
  <si>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</si>
  <si>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</si>
  <si>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</si>
  <si>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</si>
  <si>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</si>
  <si>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</si>
  <si>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</si>
  <si>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</si>
  <si>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</si>
  <si>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</si>
  <si>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</si>
  <si>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</si>
  <si>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</si>
  <si>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</si>
  <si>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</si>
  <si>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</si>
  <si>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</si>
  <si>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</si>
  <si>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</si>
  <si>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</si>
  <si>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</si>
  <si>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</si>
  <si>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</si>
  <si>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</si>
  <si>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</si>
  <si>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</si>
  <si>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</si>
  <si>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</si>
  <si>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</si>
  <si>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</si>
  <si>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</si>
  <si>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</si>
  <si>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</si>
  <si>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</si>
  <si>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</si>
  <si>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</si>
  <si>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</si>
  <si>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</si>
  <si>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</si>
  <si>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</si>
  <si>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</si>
  <si>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</si>
  <si>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</si>
  <si>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</si>
  <si>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</si>
  <si>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</si>
  <si>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</si>
  <si>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</si>
  <si>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</si>
  <si>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</si>
  <si>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</si>
  <si>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</si>
  <si>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</si>
  <si>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</si>
  <si>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</si>
  <si>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</si>
  <si>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</si>
  <si>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</si>
  <si>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</si>
  <si>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</si>
  <si>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</si>
  <si>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</si>
  <si>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</si>
  <si>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</si>
  <si>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</si>
  <si>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</si>
  <si>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</si>
  <si>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</si>
  <si>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</si>
  <si>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</si>
  <si>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</si>
  <si>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</si>
  <si>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</si>
  <si>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</si>
  <si>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</si>
  <si>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</si>
  <si>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</si>
  <si>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</si>
  <si>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</si>
  <si>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</si>
  <si>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</si>
  <si>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</si>
  <si>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</si>
  <si>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</si>
  <si>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</si>
  <si>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</si>
  <si>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</si>
  <si>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</si>
  <si>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</si>
  <si>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</si>
  <si>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</si>
  <si>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</si>
  <si>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</si>
  <si>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</si>
  <si>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</si>
  <si>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</si>
  <si>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</si>
  <si>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</si>
  <si>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</si>
  <si>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</si>
  <si>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</si>
  <si>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</si>
  <si>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</si>
  <si>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</si>
  <si>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</si>
  <si>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</si>
  <si>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</si>
  <si>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</si>
  <si>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</si>
  <si>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</si>
  <si>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</si>
  <si>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</si>
  <si>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</si>
  <si>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</si>
  <si>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</si>
  <si>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</si>
  <si>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</si>
  <si>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</si>
  <si>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</si>
  <si>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</si>
  <si>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</si>
  <si>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</si>
  <si>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</si>
  <si>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</si>
  <si>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</si>
  <si>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</si>
  <si>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</si>
  <si>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</si>
  <si>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</si>
  <si>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</si>
  <si>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</si>
  <si>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</si>
  <si>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</si>
  <si>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</si>
  <si>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</si>
  <si>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</si>
  <si>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</si>
  <si>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</si>
  <si>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</si>
  <si>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</si>
  <si>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</si>
  <si>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</si>
  <si>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</si>
  <si>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</si>
  <si>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</si>
  <si>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</si>
  <si>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</si>
  <si>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</si>
  <si>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</si>
  <si>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</si>
  <si>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</si>
  <si>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</si>
  <si>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</si>
  <si>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</si>
  <si>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</si>
  <si>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</si>
  <si>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</si>
  <si>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</si>
  <si>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</si>
  <si>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</si>
  <si>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</si>
  <si>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</si>
  <si>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</si>
  <si>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</si>
  <si>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</si>
  <si>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</si>
  <si>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</si>
  <si>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</si>
  <si>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</si>
  <si>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</si>
  <si>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</si>
  <si>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</si>
  <si>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</si>
  <si>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</si>
  <si>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</si>
  <si>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</si>
  <si>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</si>
  <si>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</si>
  <si>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</si>
  <si>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</si>
  <si>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</si>
  <si>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</si>
  <si>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</si>
  <si>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</si>
  <si>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</si>
  <si>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</si>
  <si>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</si>
  <si>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</si>
  <si>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</si>
  <si>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</si>
  <si>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</si>
  <si>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</si>
  <si>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</si>
  <si>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</si>
  <si>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</si>
  <si>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</si>
  <si>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</si>
  <si>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</si>
  <si>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</si>
  <si>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</si>
  <si>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</si>
  <si>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</si>
  <si>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</si>
  <si>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</si>
  <si>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</si>
  <si>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</si>
  <si>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</si>
  <si>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</si>
  <si>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</si>
  <si>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</si>
  <si>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</si>
  <si>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</si>
  <si>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</si>
  <si>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</si>
  <si>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</si>
  <si>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</si>
  <si>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</si>
  <si>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</si>
  <si>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</si>
  <si>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</si>
  <si>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</si>
  <si>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</si>
  <si>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</si>
  <si>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</si>
  <si>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</si>
  <si>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</si>
  <si>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</si>
  <si>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</si>
  <si>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</si>
  <si>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</si>
  <si>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</si>
  <si>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</si>
  <si>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</si>
  <si>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</si>
  <si>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</si>
  <si>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</si>
  <si>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</si>
  <si>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</si>
  <si>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</si>
  <si>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</si>
  <si>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</si>
  <si>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</si>
  <si>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</si>
  <si>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</si>
  <si>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</si>
  <si>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</si>
  <si>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</si>
  <si>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</si>
  <si>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</si>
  <si>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</si>
  <si>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</si>
  <si>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</si>
  <si>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</si>
  <si>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</si>
  <si>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</si>
  <si>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</si>
  <si>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</si>
  <si>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</si>
  <si>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</si>
  <si>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</si>
  <si>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</si>
  <si>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</si>
  <si>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</si>
  <si>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</si>
  <si>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</si>
  <si>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</si>
  <si>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</si>
  <si>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</si>
  <si>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</si>
  <si>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</si>
  <si>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</si>
  <si>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</si>
  <si>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</si>
  <si>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</si>
  <si>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</si>
  <si>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</si>
  <si>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</si>
  <si>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</si>
  <si>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</si>
  <si>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</si>
  <si>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</si>
  <si>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</si>
  <si>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</si>
  <si>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</si>
  <si>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</si>
  <si>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</si>
  <si>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</si>
  <si>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</si>
  <si>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</si>
  <si>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</si>
  <si>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</si>
  <si>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</si>
  <si>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</si>
  <si>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</si>
  <si>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</si>
  <si>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</si>
  <si>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</si>
  <si>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</si>
  <si>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</si>
  <si>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</si>
  <si>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</si>
  <si>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</si>
  <si>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</si>
  <si>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</si>
  <si>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</si>
  <si>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</si>
  <si>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</si>
  <si>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</si>
  <si>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</si>
  <si>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</si>
  <si>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</si>
  <si>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</si>
  <si>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</si>
  <si>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</si>
  <si>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</si>
  <si>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</si>
  <si>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</si>
  <si>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</si>
  <si>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</si>
  <si>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</si>
  <si>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</si>
  <si>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</si>
  <si>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</si>
  <si>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</si>
  <si>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</si>
  <si>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</si>
  <si>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</si>
  <si>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</si>
  <si>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</si>
  <si>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</si>
  <si>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</si>
  <si>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</si>
  <si>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</si>
  <si>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</si>
  <si>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</si>
  <si>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</si>
  <si>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</si>
  <si>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</si>
  <si>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</si>
  <si>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</si>
  <si>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</si>
  <si>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</si>
  <si>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</si>
  <si>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</si>
  <si>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</si>
  <si>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</si>
  <si>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</si>
  <si>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</si>
  <si>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</si>
  <si>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</si>
  <si>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</si>
  <si>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</si>
  <si>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</si>
  <si>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</si>
  <si>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</si>
  <si>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</si>
  <si>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</si>
  <si>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</si>
  <si>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</si>
  <si>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</si>
  <si>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</si>
  <si>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</si>
  <si>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</si>
  <si>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</si>
  <si>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</si>
  <si>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</si>
  <si>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</si>
  <si>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</si>
  <si>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</si>
  <si>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</si>
  <si>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</si>
  <si>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</si>
  <si>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</si>
  <si>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</si>
  <si>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</si>
  <si>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</si>
  <si>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</si>
  <si>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</si>
  <si>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</si>
  <si>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</si>
  <si>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</si>
  <si>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</si>
  <si>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</si>
  <si>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</si>
  <si>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</si>
  <si>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</si>
  <si>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</si>
  <si>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</si>
  <si>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</si>
  <si>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</si>
  <si>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</si>
  <si>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</si>
  <si>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</si>
  <si>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</si>
  <si>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</si>
  <si>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</si>
  <si>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</si>
  <si>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</si>
  <si>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</si>
  <si>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</si>
  <si>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</si>
  <si>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</si>
  <si>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</si>
  <si>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</si>
  <si>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</si>
  <si>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</si>
  <si>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</si>
  <si>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</si>
  <si>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</si>
  <si>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</si>
  <si>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</si>
  <si>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</si>
  <si>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</si>
  <si>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</si>
  <si>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</si>
  <si>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</si>
  <si>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</si>
  <si>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</si>
  <si>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</si>
  <si>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</si>
  <si>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</si>
  <si>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</si>
  <si>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</si>
  <si>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</si>
  <si>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</si>
  <si>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</si>
  <si>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</si>
  <si>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</si>
  <si>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</si>
  <si>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</si>
  <si>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</si>
  <si>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</si>
  <si>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</si>
  <si>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</si>
  <si>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</si>
  <si>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</si>
  <si>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</si>
  <si>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</si>
  <si>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</si>
  <si>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</si>
  <si>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</si>
  <si>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</si>
  <si>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</si>
  <si>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</si>
  <si>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</si>
  <si>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</si>
  <si>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</si>
  <si>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</si>
  <si>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</si>
  <si>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</si>
  <si>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</si>
  <si>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</si>
  <si>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</si>
  <si>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</si>
  <si>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</si>
  <si>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</si>
  <si>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</si>
  <si>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</si>
  <si>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</si>
  <si>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</si>
  <si>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</si>
  <si>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</si>
  <si>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</si>
  <si>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</si>
  <si>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</si>
  <si>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</si>
  <si>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</si>
  <si>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</si>
  <si>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</si>
  <si>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</si>
  <si>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</si>
  <si>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</si>
  <si>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</si>
  <si>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</si>
  <si>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</si>
  <si>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</si>
  <si>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</si>
  <si>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</si>
  <si>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</si>
  <si>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</si>
  <si>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</si>
  <si>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</si>
  <si>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</si>
  <si>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</si>
  <si>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</si>
  <si>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</si>
  <si>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</si>
  <si>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</si>
  <si>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</si>
  <si>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</si>
  <si>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</si>
  <si>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</si>
  <si>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</si>
  <si>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</si>
  <si>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</si>
  <si>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</si>
  <si>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</si>
  <si>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</si>
  <si>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</si>
  <si>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</si>
  <si>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</si>
  <si>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</si>
  <si>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</si>
  <si>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</si>
  <si>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</si>
  <si>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</si>
  <si>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</si>
  <si>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</si>
  <si>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</si>
  <si>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</si>
  <si>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</si>
  <si>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</si>
  <si>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</si>
  <si>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</si>
  <si>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</si>
  <si>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</si>
  <si>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</si>
  <si>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</si>
  <si>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</si>
  <si>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</si>
  <si>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</si>
  <si>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</si>
  <si>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</si>
  <si>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</si>
  <si>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</si>
  <si>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</si>
  <si>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</si>
  <si>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</si>
  <si>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</si>
  <si>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</si>
  <si>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</si>
  <si>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</si>
  <si>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</si>
  <si>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</si>
  <si>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</si>
  <si>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</si>
  <si>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</si>
  <si>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</si>
  <si>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</si>
  <si>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</si>
  <si>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</si>
  <si>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</si>
  <si>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</si>
  <si>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</si>
  <si>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</si>
  <si>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</si>
  <si>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</si>
  <si>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</si>
  <si>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</si>
  <si>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</si>
  <si>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</si>
  <si>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</si>
  <si>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</si>
  <si>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</si>
  <si>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</si>
  <si>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</si>
  <si>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</si>
  <si>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</si>
  <si>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</si>
  <si>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</si>
  <si>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</si>
  <si>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</si>
  <si>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</si>
  <si>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</si>
  <si>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</si>
  <si>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</si>
  <si>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</si>
  <si>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</si>
  <si>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</si>
  <si>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</si>
  <si>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</si>
  <si>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</si>
  <si>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</si>
  <si>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</si>
  <si>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</si>
  <si>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</si>
  <si>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</si>
  <si>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</si>
  <si>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</si>
  <si>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</si>
  <si>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</si>
  <si>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</si>
  <si>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</si>
  <si>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</si>
  <si>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</si>
  <si>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</si>
  <si>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</si>
  <si>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</si>
  <si>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</si>
  <si>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</si>
  <si>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</si>
  <si>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</si>
  <si>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</si>
  <si>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</si>
  <si>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</si>
  <si>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</si>
  <si>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</si>
  <si>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</si>
  <si>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</si>
  <si>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</si>
  <si>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</si>
  <si>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</si>
  <si>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</si>
  <si>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</si>
  <si>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</si>
  <si>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</si>
  <si>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</si>
  <si>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</si>
  <si>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</si>
  <si>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</si>
  <si>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</si>
  <si>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</si>
  <si>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</si>
  <si>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</si>
  <si>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</si>
  <si>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</si>
  <si>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</si>
  <si>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</si>
  <si>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</si>
  <si>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</si>
  <si>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</si>
  <si>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</si>
  <si>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</si>
  <si>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</si>
  <si>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</si>
  <si>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</si>
  <si>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</si>
  <si>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</si>
  <si>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</si>
  <si>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</si>
  <si>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</si>
  <si>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</si>
  <si>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</si>
  <si>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</si>
  <si>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</si>
  <si>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</si>
  <si>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</si>
  <si>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</si>
  <si>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</si>
  <si>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</si>
  <si>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</si>
  <si>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</si>
  <si>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</si>
  <si>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</si>
  <si>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</si>
  <si>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</si>
  <si>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</si>
  <si>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</si>
  <si>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</si>
  <si>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</si>
  <si>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</si>
  <si>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</si>
  <si>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</si>
  <si>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</si>
  <si>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</si>
  <si>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</si>
  <si>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</si>
  <si>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</si>
  <si>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</si>
  <si>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</si>
  <si>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</si>
  <si>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</si>
  <si>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</si>
  <si>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</si>
  <si>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</si>
  <si>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</si>
  <si>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</si>
  <si>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</si>
  <si>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</si>
  <si>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</si>
  <si>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</si>
  <si>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</si>
  <si>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</si>
  <si>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</si>
  <si>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</si>
  <si>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</si>
  <si>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</si>
  <si>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</si>
  <si>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</si>
  <si>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</si>
  <si>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</si>
  <si>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</si>
  <si>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</si>
  <si>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</si>
  <si>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</si>
  <si>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</si>
  <si>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</si>
  <si>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</si>
  <si>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</si>
  <si>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</si>
  <si>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</si>
  <si>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</si>
  <si>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</si>
  <si>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</si>
  <si>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</si>
  <si>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</si>
  <si>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</si>
  <si>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</si>
  <si>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</si>
  <si>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</si>
  <si>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</si>
  <si>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</si>
  <si>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</si>
  <si>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</si>
  <si>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</si>
  <si>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</si>
  <si>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</si>
  <si>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</si>
  <si>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</si>
  <si>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</si>
  <si>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</si>
  <si>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</si>
  <si>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</si>
  <si>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</si>
  <si>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</si>
  <si>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</si>
  <si>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</si>
  <si>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</si>
  <si>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</si>
  <si>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</si>
  <si>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</si>
  <si>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</si>
  <si>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</si>
  <si>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</si>
  <si>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</si>
  <si>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</si>
  <si>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</si>
  <si>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</si>
  <si>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</si>
  <si>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</si>
  <si>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</si>
  <si>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</si>
  <si>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</si>
  <si>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</si>
  <si>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</si>
  <si>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</si>
  <si>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</si>
  <si>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</si>
  <si>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</si>
  <si>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</si>
  <si>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</si>
  <si>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</si>
  <si>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</si>
  <si>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</si>
  <si>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</si>
  <si>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</si>
  <si>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</si>
  <si>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</si>
  <si>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</si>
  <si>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</si>
  <si>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</si>
  <si>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</si>
  <si>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</si>
  <si>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</si>
  <si>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</si>
  <si>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</si>
  <si>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</si>
  <si>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</si>
  <si>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</si>
  <si>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</si>
  <si>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</si>
  <si>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</si>
  <si>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</si>
  <si>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</si>
  <si>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</si>
  <si>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</si>
  <si>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</si>
  <si>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</si>
  <si>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</si>
  <si>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</si>
  <si>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</si>
  <si>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</si>
  <si>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</si>
  <si>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</si>
  <si>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</si>
  <si>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</si>
  <si>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</si>
  <si>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</si>
  <si>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</si>
  <si>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</si>
  <si>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</si>
  <si>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</si>
  <si>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</si>
  <si>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</si>
  <si>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</si>
  <si>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</si>
  <si>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</si>
  <si>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</si>
  <si>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</si>
  <si>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</si>
  <si>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</si>
  <si>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</si>
  <si>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</si>
  <si>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</si>
  <si>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</si>
  <si>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</si>
  <si>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</si>
  <si>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</si>
  <si>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</si>
  <si>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</si>
  <si>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</si>
  <si>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</si>
  <si>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</si>
  <si>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</si>
  <si>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</si>
  <si>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</si>
  <si>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</si>
  <si>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</si>
  <si>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</si>
  <si>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</si>
  <si>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</si>
  <si>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</si>
  <si>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</si>
  <si>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</si>
  <si>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</si>
  <si>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</si>
  <si>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</si>
  <si>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</si>
  <si>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</si>
  <si>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</si>
  <si>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</si>
  <si>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</si>
  <si>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</si>
  <si>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</si>
  <si>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</si>
  <si>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</si>
  <si>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</si>
  <si>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</si>
  <si>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</si>
  <si>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</si>
  <si>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</si>
  <si>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</si>
  <si>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</si>
  <si>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</si>
  <si>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</si>
  <si>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</si>
  <si>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</si>
  <si>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</si>
  <si>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</si>
  <si>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</si>
  <si>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</si>
  <si>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</si>
  <si>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</si>
  <si>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</si>
  <si>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</si>
  <si>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</si>
  <si>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</si>
  <si>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</si>
  <si>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</si>
  <si>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</si>
  <si>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</si>
  <si>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</si>
  <si>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</si>
  <si>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</si>
  <si>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</si>
  <si>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</si>
  <si>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</si>
  <si>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</si>
  <si>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</si>
  <si>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</si>
  <si>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</si>
  <si>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</si>
  <si>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</si>
  <si>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</si>
  <si>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</si>
  <si>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</si>
  <si>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</si>
  <si>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</si>
  <si>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</si>
  <si>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</si>
  <si>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</si>
  <si>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</si>
  <si>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</si>
  <si>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</si>
  <si>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</si>
  <si>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</si>
  <si>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</si>
  <si>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</si>
  <si>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</si>
  <si>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</si>
  <si>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</si>
  <si>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</si>
  <si>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</si>
  <si>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</si>
  <si>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</si>
  <si>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</si>
  <si>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</si>
  <si>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</si>
  <si>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</si>
  <si>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</si>
  <si>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</si>
  <si>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</si>
  <si>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</si>
  <si>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</si>
  <si>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</si>
  <si>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</si>
  <si>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</si>
  <si>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</si>
  <si>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</si>
  <si>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</si>
  <si>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</si>
  <si>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</si>
  <si>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</si>
  <si>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</si>
  <si>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</si>
  <si>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</si>
  <si>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</si>
  <si>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</si>
  <si>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</si>
  <si>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</si>
  <si>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</si>
  <si>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</si>
  <si>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</si>
  <si>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</si>
  <si>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</si>
  <si>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</si>
  <si>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</si>
  <si>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</si>
  <si>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</si>
  <si>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</si>
  <si>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</si>
  <si>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</si>
  <si>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</si>
  <si>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</si>
  <si>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</si>
  <si>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</si>
  <si>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</si>
  <si>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</si>
  <si>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</si>
  <si>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</si>
  <si>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</si>
  <si>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</si>
  <si>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</si>
  <si>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</si>
  <si>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</si>
  <si>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</si>
  <si>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</si>
  <si>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</si>
  <si>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</si>
  <si>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</si>
  <si>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</si>
  <si>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</si>
  <si>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</si>
  <si>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</si>
  <si>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</si>
  <si>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</si>
  <si>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</si>
  <si>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</si>
  <si>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</si>
  <si>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</si>
  <si>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</si>
  <si>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</si>
  <si>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</si>
  <si>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</si>
  <si>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</si>
  <si>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</si>
  <si>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</si>
  <si>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</si>
  <si>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</si>
  <si>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</si>
  <si>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</si>
  <si>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</si>
  <si>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</si>
  <si>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</si>
  <si>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</si>
  <si>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</si>
  <si>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</si>
  <si>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</si>
  <si>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</si>
  <si>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</si>
  <si>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</si>
  <si>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</si>
  <si>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</si>
  <si>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</si>
  <si>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</si>
  <si>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</si>
  <si>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</si>
  <si>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</si>
  <si>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</si>
  <si>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</si>
  <si>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</si>
  <si>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</si>
  <si>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</si>
  <si>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</si>
  <si>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</si>
  <si>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</si>
  <si>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</si>
  <si>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</si>
  <si>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</si>
  <si>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</si>
  <si>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</si>
  <si>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</si>
  <si>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</si>
  <si>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</si>
  <si>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</si>
  <si>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</si>
  <si>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</si>
  <si>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</si>
  <si>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</si>
  <si>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</si>
  <si>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</si>
  <si>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</si>
  <si>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</si>
  <si>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</si>
  <si>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</si>
  <si>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</si>
  <si>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</si>
  <si>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</si>
  <si>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</si>
  <si>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</si>
  <si>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</si>
  <si>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</si>
  <si>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</si>
  <si>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</si>
  <si>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</si>
  <si>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</si>
  <si>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</si>
  <si>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</si>
  <si>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</si>
  <si>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</si>
  <si>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</si>
  <si>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</si>
  <si>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</si>
  <si>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</si>
  <si>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</si>
  <si>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</si>
  <si>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</si>
  <si>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</si>
  <si>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</si>
  <si>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</si>
  <si>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</si>
  <si>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</si>
  <si>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</si>
  <si>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</si>
  <si>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</si>
  <si>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</si>
  <si>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</si>
  <si>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</si>
  <si>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</si>
  <si>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</si>
  <si>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</si>
  <si>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</si>
  <si>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</si>
  <si>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</si>
  <si>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</si>
  <si>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</si>
  <si>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</si>
  <si>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</si>
  <si>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</si>
  <si>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</si>
  <si>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</si>
  <si>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</si>
  <si>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</si>
  <si>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</si>
  <si>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</si>
  <si>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</si>
  <si>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</si>
  <si>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</si>
  <si>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</si>
  <si>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</si>
  <si>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</si>
  <si>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</si>
  <si>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</si>
  <si>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</si>
  <si>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</si>
  <si>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</si>
  <si>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</si>
  <si>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</si>
  <si>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</si>
  <si>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</si>
  <si>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</si>
  <si>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</si>
  <si>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</si>
  <si>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</si>
  <si>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</si>
  <si>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</si>
  <si>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</si>
  <si>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</si>
  <si>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</si>
  <si>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</si>
  <si>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</si>
  <si>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</si>
  <si>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</si>
  <si>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</si>
  <si>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</si>
  <si>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</si>
  <si>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</si>
  <si>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</si>
  <si>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</si>
  <si>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</si>
  <si>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</si>
  <si>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</si>
  <si>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</si>
  <si>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</si>
  <si>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</si>
  <si>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</si>
  <si>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</si>
  <si>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</si>
  <si>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</si>
  <si>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</si>
  <si>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</si>
  <si>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</si>
  <si>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</si>
  <si>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</si>
  <si>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</si>
  <si>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</si>
  <si>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</si>
  <si>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</si>
  <si>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</si>
  <si>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</si>
  <si>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</si>
  <si>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</si>
  <si>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</si>
  <si>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</si>
  <si>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</si>
  <si>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</si>
  <si>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</si>
  <si>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</si>
  <si>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</si>
  <si>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</si>
  <si>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</si>
  <si>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</si>
  <si>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</si>
  <si>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</si>
  <si>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</si>
  <si>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</si>
  <si>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</si>
  <si>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</si>
  <si>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</si>
  <si>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</si>
  <si>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</si>
  <si>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</si>
  <si>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</si>
  <si>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</si>
  <si>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</si>
  <si>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</si>
  <si>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</si>
  <si>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</si>
  <si>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</si>
  <si>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</si>
  <si>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</si>
  <si>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</si>
  <si>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</si>
  <si>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</si>
  <si>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</si>
  <si>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</si>
  <si>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</si>
  <si>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</si>
  <si>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</si>
  <si>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</si>
  <si>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</si>
  <si>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</si>
  <si>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</si>
  <si>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</si>
  <si>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</si>
  <si>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</si>
  <si>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</si>
  <si>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</si>
  <si>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</si>
  <si>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</si>
  <si>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</si>
  <si>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</si>
  <si>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</si>
  <si>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</si>
  <si>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</si>
  <si>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</si>
  <si>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</si>
  <si>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</si>
  <si>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</si>
  <si>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</si>
  <si>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</si>
  <si>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</si>
  <si>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</si>
  <si>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</si>
  <si>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</si>
  <si>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</si>
  <si>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</si>
  <si>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</si>
  <si>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</si>
  <si>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</si>
  <si>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</si>
  <si>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</si>
  <si>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</si>
  <si>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</si>
  <si>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</si>
  <si>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</si>
  <si>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</si>
  <si>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</si>
  <si>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</si>
  <si>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</si>
  <si>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</si>
  <si>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</si>
  <si>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</si>
  <si>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</si>
  <si>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</si>
  <si>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</si>
  <si>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</si>
  <si>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</si>
  <si>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</si>
  <si>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</si>
  <si>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</si>
  <si>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</si>
  <si>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</si>
  <si>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</si>
  <si>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</si>
  <si>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</si>
  <si>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</si>
  <si>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</si>
  <si>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</si>
  <si>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</si>
  <si>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</si>
  <si>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</si>
  <si>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</si>
  <si>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</si>
  <si>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</si>
  <si>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</si>
  <si>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</si>
  <si>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</si>
  <si>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</si>
  <si>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</si>
  <si>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</si>
  <si>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</si>
  <si>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</si>
  <si>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</si>
  <si>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</si>
  <si>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</si>
  <si>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</si>
  <si>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</si>
  <si>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</si>
  <si>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</si>
  <si>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</si>
  <si>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</si>
  <si>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</si>
  <si>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</si>
  <si>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</si>
  <si>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</si>
  <si>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</si>
  <si>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</si>
  <si>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</si>
  <si>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</si>
  <si>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</si>
  <si>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</si>
  <si>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</si>
  <si>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</si>
  <si>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</si>
  <si>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</si>
  <si>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</si>
  <si>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</si>
  <si>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</si>
  <si>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</si>
  <si>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</si>
  <si>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</si>
  <si>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</si>
  <si>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</si>
  <si>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</si>
  <si>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</si>
  <si>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</si>
  <si>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</si>
  <si>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</si>
  <si>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</si>
  <si>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</si>
  <si>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</si>
  <si>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</si>
  <si>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</si>
  <si>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</si>
  <si>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</si>
  <si>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</si>
  <si>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</si>
  <si>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</si>
  <si>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</si>
  <si>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</si>
  <si>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</si>
  <si>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</si>
  <si>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</si>
  <si>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</si>
  <si>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</si>
  <si>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</si>
  <si>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</si>
  <si>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</si>
  <si>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</si>
  <si>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</si>
  <si>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</si>
  <si>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</si>
  <si>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</si>
  <si>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</si>
  <si>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</si>
  <si>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</si>
  <si>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</si>
  <si>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</si>
  <si>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</si>
  <si>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</si>
  <si>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</si>
  <si>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</si>
  <si>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</si>
  <si>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</si>
  <si>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</si>
  <si>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</si>
  <si>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</si>
  <si>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</si>
  <si>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</si>
  <si>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</si>
  <si>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</si>
  <si>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</si>
  <si>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</si>
  <si>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</si>
  <si>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</si>
  <si>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</si>
  <si>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</si>
  <si>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</si>
  <si>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</si>
  <si>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</si>
  <si>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</si>
  <si>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</si>
  <si>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</si>
  <si>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</si>
  <si>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</si>
  <si>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</si>
  <si>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</si>
  <si>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</si>
  <si>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</si>
  <si>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</si>
  <si>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</si>
  <si>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</si>
  <si>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</si>
  <si>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</si>
  <si>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</si>
  <si>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</si>
  <si>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</si>
  <si>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</si>
  <si>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</si>
  <si>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</si>
  <si>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</si>
  <si>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</si>
  <si>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</si>
  <si>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</si>
  <si>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</si>
  <si>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</si>
  <si>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</si>
  <si>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</si>
  <si>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</si>
  <si>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</si>
  <si>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</si>
  <si>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</si>
  <si>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</si>
  <si>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</si>
  <si>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</si>
  <si>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</si>
  <si>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</si>
  <si>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</si>
  <si>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</si>
  <si>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</si>
  <si>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</si>
  <si>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</si>
  <si>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</si>
  <si>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</si>
  <si>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</si>
  <si>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</si>
  <si>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</si>
  <si>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</si>
  <si>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</si>
  <si>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</si>
  <si>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</si>
  <si>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</si>
  <si>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</si>
  <si>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</si>
  <si>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</si>
  <si>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</si>
  <si>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</si>
  <si>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</si>
  <si>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</si>
  <si>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</si>
  <si>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</si>
  <si>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</si>
  <si>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</si>
  <si>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</si>
  <si>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</si>
  <si>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</si>
  <si>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</si>
  <si>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</si>
  <si>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</si>
  <si>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</si>
  <si>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</si>
  <si>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</si>
  <si>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</si>
  <si>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</si>
  <si>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</si>
  <si>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</si>
  <si>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</si>
  <si>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</si>
  <si>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</si>
  <si>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</si>
  <si>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</si>
  <si>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</si>
  <si>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</si>
  <si>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</si>
  <si>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</si>
  <si>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</si>
  <si>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</si>
  <si>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</si>
  <si>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</si>
  <si>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</si>
  <si>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</si>
  <si>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</si>
  <si>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</si>
  <si>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</si>
  <si>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</si>
  <si>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</si>
  <si>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</si>
  <si>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</si>
  <si>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</si>
  <si>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</si>
  <si>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</si>
  <si>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</si>
  <si>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</si>
  <si>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</si>
  <si>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</si>
  <si>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</si>
  <si>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</si>
  <si>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</si>
  <si>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</si>
  <si>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</si>
  <si>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</si>
  <si>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</si>
  <si>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</si>
  <si>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</si>
  <si>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</si>
  <si>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</si>
  <si>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</si>
  <si>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</si>
  <si>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</si>
  <si>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</si>
  <si>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</si>
  <si>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</si>
  <si>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</si>
  <si>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</si>
  <si>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</si>
  <si>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</si>
  <si>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</si>
  <si>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</si>
  <si>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</si>
  <si>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</si>
  <si>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</si>
  <si>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</si>
  <si>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</si>
  <si>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</si>
  <si>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</si>
  <si>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</si>
  <si>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</si>
  <si>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</si>
  <si>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</si>
  <si>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</si>
  <si>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</si>
  <si>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</si>
  <si>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</si>
  <si>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</si>
  <si>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</si>
  <si>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</si>
  <si>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</si>
  <si>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</si>
  <si>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</si>
  <si>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</si>
  <si>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</si>
  <si>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</si>
  <si>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</si>
  <si>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</si>
  <si>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</si>
  <si>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</si>
  <si>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</si>
  <si>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</si>
  <si>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</si>
  <si>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</si>
  <si>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</si>
  <si>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</si>
  <si>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</si>
  <si>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</si>
  <si>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</si>
  <si>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</si>
  <si>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</si>
  <si>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</si>
  <si>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</si>
  <si>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</si>
  <si>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</si>
  <si>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</si>
  <si>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</si>
  <si>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</si>
  <si>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</si>
  <si>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</si>
  <si>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</si>
  <si>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</si>
  <si>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</si>
  <si>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</si>
  <si>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</si>
  <si>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</si>
  <si>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</si>
  <si>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</si>
  <si>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</si>
  <si>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</si>
  <si>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</si>
  <si>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</si>
  <si>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</si>
  <si>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</si>
  <si>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</si>
  <si>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</si>
  <si>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</si>
  <si>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</si>
  <si>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</si>
  <si>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</si>
  <si>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</si>
  <si>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</si>
  <si>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</si>
  <si>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</si>
  <si>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</si>
  <si>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</si>
  <si>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</si>
  <si>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</si>
  <si>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</si>
  <si>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</si>
  <si>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</si>
  <si>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</si>
  <si>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</si>
  <si>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</si>
  <si>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</si>
  <si>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</si>
  <si>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</si>
  <si>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</si>
  <si>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</si>
  <si>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</si>
  <si>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</si>
  <si>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</si>
  <si>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</si>
  <si>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</si>
  <si>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</si>
  <si>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</si>
  <si>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</si>
  <si>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</si>
  <si>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</si>
  <si>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</si>
  <si>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</si>
  <si>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</si>
  <si>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</si>
  <si>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</si>
  <si>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</si>
  <si>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</si>
  <si>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</si>
  <si>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</si>
  <si>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</si>
  <si>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</si>
  <si>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</si>
  <si>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</si>
  <si>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</si>
  <si>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</si>
  <si>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</si>
  <si>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</si>
  <si>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</si>
  <si>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</si>
  <si>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</si>
  <si>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</si>
  <si>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</si>
  <si>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</si>
  <si>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</si>
  <si>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</si>
  <si>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</si>
  <si>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</si>
  <si>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</si>
  <si>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</si>
  <si>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</si>
  <si>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</si>
  <si>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</si>
  <si>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</si>
  <si>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</si>
  <si>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</si>
  <si>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</si>
  <si>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</si>
  <si>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</si>
  <si>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</si>
  <si>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</si>
  <si>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</si>
  <si>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</si>
  <si>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</si>
  <si>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</si>
  <si>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</si>
  <si>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</si>
  <si>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</si>
  <si>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</si>
  <si>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</si>
  <si>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</si>
  <si>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</si>
  <si>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</si>
  <si>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</si>
  <si>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</si>
  <si>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</si>
  <si>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</si>
  <si>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</si>
  <si>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</si>
  <si>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</si>
  <si>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</si>
  <si>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</si>
  <si>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</si>
  <si>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</si>
  <si>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</si>
  <si>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</si>
  <si>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</si>
  <si>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</si>
  <si>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</si>
  <si>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</si>
  <si>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</si>
  <si>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</si>
  <si>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</si>
  <si>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</si>
  <si>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</si>
  <si>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</si>
  <si>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</si>
  <si>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</si>
  <si>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</si>
  <si>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</si>
  <si>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</si>
  <si>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</si>
  <si>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</si>
  <si>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</si>
  <si>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</si>
  <si>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</si>
  <si>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</si>
  <si>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</si>
  <si>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</si>
  <si>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</si>
  <si>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</si>
  <si>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</si>
  <si>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</si>
  <si>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</si>
  <si>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</si>
  <si>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</si>
  <si>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</si>
  <si>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</si>
  <si>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</si>
  <si>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</si>
  <si>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</si>
  <si>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</si>
  <si>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</si>
  <si>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</si>
  <si>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</si>
  <si>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</si>
  <si>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</si>
  <si>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</si>
  <si>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</si>
  <si>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</si>
  <si>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</si>
  <si>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</si>
  <si>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</si>
  <si>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</si>
  <si>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</si>
  <si>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</si>
  <si>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</si>
  <si>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</si>
  <si>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</si>
  <si>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</si>
  <si>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</si>
  <si>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</si>
  <si>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</si>
  <si>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</si>
  <si>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</si>
  <si>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</si>
  <si>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</si>
  <si>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</si>
  <si>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</si>
  <si>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</si>
  <si>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</si>
  <si>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</si>
  <si>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</si>
  <si>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</si>
  <si>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</si>
  <si>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</si>
  <si>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</si>
  <si>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</si>
  <si>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</si>
  <si>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</si>
  <si>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</si>
  <si>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</si>
  <si>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</si>
  <si>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</si>
  <si>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</si>
  <si>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</si>
  <si>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</si>
  <si>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</si>
  <si>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</si>
  <si>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</si>
  <si>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</si>
  <si>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</si>
  <si>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</si>
  <si>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</si>
  <si>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</si>
  <si>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</si>
  <si>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</si>
  <si>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</si>
  <si>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</si>
  <si>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</si>
  <si>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</si>
  <si>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</si>
  <si>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</si>
  <si>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</si>
  <si>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</si>
  <si>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</si>
  <si>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</si>
  <si>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</si>
  <si>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</si>
  <si>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</si>
  <si>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</si>
  <si>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</si>
  <si>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</si>
  <si>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</si>
  <si>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</si>
  <si>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</si>
  <si>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</si>
  <si>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</si>
  <si>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</si>
  <si>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</si>
  <si>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</si>
  <si>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</si>
  <si>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</si>
  <si>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</si>
  <si>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</si>
  <si>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</si>
  <si>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</si>
  <si>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</si>
  <si>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</si>
  <si>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</si>
  <si>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</si>
  <si>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</si>
  <si>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</si>
  <si>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</si>
  <si>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</si>
  <si>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</si>
  <si>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</si>
  <si>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</si>
  <si>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</si>
  <si>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</si>
  <si>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</si>
  <si>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</si>
  <si>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</si>
  <si>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</si>
  <si>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</si>
  <si>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</si>
  <si>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</si>
  <si>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</si>
  <si>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</si>
  <si>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</si>
  <si>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</si>
  <si>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</si>
  <si>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</si>
  <si>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</si>
  <si>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</si>
  <si>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</si>
  <si>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</si>
  <si>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</si>
  <si>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</si>
  <si>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</si>
  <si>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</si>
  <si>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</si>
  <si>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</si>
  <si>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</si>
  <si>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</si>
  <si>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</si>
  <si>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</si>
  <si>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</si>
  <si>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</si>
  <si>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</si>
  <si>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</si>
  <si>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</si>
  <si>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</si>
  <si>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</si>
  <si>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</si>
  <si>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</si>
  <si>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</si>
  <si>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</si>
  <si>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</si>
  <si>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</si>
  <si>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</si>
  <si>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</si>
  <si>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</si>
  <si>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</si>
  <si>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</si>
  <si>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</si>
  <si>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</si>
  <si>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</si>
  <si>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</si>
  <si>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</si>
  <si>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</si>
  <si>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</si>
  <si>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</si>
  <si>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</si>
  <si>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</si>
  <si>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</si>
  <si>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</si>
  <si>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</si>
  <si>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</si>
  <si>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</si>
  <si>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</si>
  <si>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</si>
  <si>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</si>
  <si>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</si>
  <si>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</si>
  <si>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</si>
  <si>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</si>
  <si>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</si>
  <si>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</si>
  <si>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</si>
  <si>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</si>
  <si>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</si>
  <si>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</si>
  <si>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</si>
  <si>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</si>
  <si>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</si>
  <si>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</si>
  <si>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</si>
  <si>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</si>
  <si>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</si>
  <si>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</si>
  <si>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</si>
  <si>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</si>
  <si>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</si>
  <si>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</si>
  <si>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</si>
  <si>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</si>
  <si>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</si>
  <si>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</si>
  <si>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</si>
  <si>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</si>
  <si>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</si>
  <si>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</si>
  <si>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</si>
  <si>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</si>
  <si>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</si>
  <si>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</si>
  <si>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</si>
  <si>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</si>
  <si>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</si>
  <si>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</si>
  <si>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</si>
  <si>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</si>
  <si>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</si>
  <si>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</si>
  <si>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</si>
  <si>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</si>
  <si>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</si>
  <si>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</si>
  <si>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</si>
  <si>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</si>
  <si>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</si>
  <si>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</si>
  <si>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</si>
  <si>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</si>
  <si>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</si>
  <si>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</si>
  <si>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</si>
  <si>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</si>
  <si>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</si>
  <si>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</si>
  <si>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</si>
  <si>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</si>
  <si>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</si>
  <si>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</si>
  <si>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</si>
  <si>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</si>
  <si>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</si>
  <si>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</si>
  <si>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</si>
  <si>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</si>
  <si>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</si>
  <si>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</si>
  <si>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</si>
  <si>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</si>
  <si>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</si>
  <si>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</si>
  <si>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</si>
  <si>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</si>
  <si>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</si>
  <si>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</si>
  <si>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</si>
  <si>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</si>
  <si>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</si>
  <si>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</si>
  <si>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</si>
  <si>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</si>
  <si>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</si>
  <si>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</si>
  <si>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</si>
  <si>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</si>
  <si>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</si>
  <si>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</si>
  <si>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</si>
  <si>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</si>
  <si>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</si>
  <si>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</si>
  <si>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</si>
  <si>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</si>
  <si>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</si>
  <si>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</si>
  <si>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</si>
  <si>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</si>
  <si>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</si>
  <si>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</si>
  <si>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</si>
  <si>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</si>
  <si>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</si>
  <si>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</si>
  <si>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</si>
  <si>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</si>
  <si>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</si>
  <si>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</si>
  <si>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</si>
  <si>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</si>
  <si>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</si>
  <si>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</si>
  <si>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</si>
  <si>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</si>
  <si>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</si>
  <si>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</si>
  <si>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</si>
  <si>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</si>
  <si>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</si>
  <si>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</si>
  <si>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</si>
  <si>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</si>
  <si>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</si>
  <si>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</si>
  <si>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</si>
  <si>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</si>
  <si>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</si>
  <si>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</si>
  <si>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</si>
  <si>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</si>
  <si>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</si>
  <si>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</si>
  <si>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</si>
  <si>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</si>
  <si>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</si>
  <si>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</si>
  <si>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</si>
  <si>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</si>
  <si>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</si>
  <si>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</si>
  <si>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</si>
  <si>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</si>
  <si>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</si>
  <si>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</si>
  <si>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</si>
  <si>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</si>
  <si>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</si>
  <si>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</si>
  <si>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</si>
  <si>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</si>
  <si>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</si>
  <si>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</si>
  <si>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</si>
  <si>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</si>
  <si>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</si>
  <si>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</si>
  <si>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</si>
  <si>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</si>
  <si>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</si>
  <si>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</si>
  <si>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</si>
  <si>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</si>
  <si>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</si>
  <si>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</si>
  <si>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</si>
  <si>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</si>
  <si>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</si>
  <si>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</si>
  <si>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</si>
  <si>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</si>
  <si>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</si>
  <si>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</si>
  <si>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</si>
  <si>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</si>
  <si>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</si>
  <si>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</si>
  <si>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</si>
  <si>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</si>
  <si>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</si>
  <si>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</si>
  <si>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</si>
  <si>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</si>
  <si>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</si>
  <si>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</si>
  <si>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</si>
  <si>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</si>
  <si>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</si>
  <si>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</si>
  <si>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</si>
  <si>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</si>
  <si>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</si>
  <si>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</si>
  <si>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</si>
  <si>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</si>
  <si>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</si>
  <si>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</si>
  <si>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</si>
  <si>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</si>
  <si>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</si>
  <si>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</si>
  <si>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</si>
  <si>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</si>
  <si>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</si>
  <si>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</si>
  <si>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</si>
  <si>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</si>
  <si>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</si>
  <si>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</si>
  <si>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</si>
  <si>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</si>
  <si>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</si>
  <si>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</si>
  <si>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</si>
  <si>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</si>
  <si>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</si>
  <si>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</si>
  <si>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</si>
  <si>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</si>
  <si>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</si>
  <si>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</si>
  <si>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</si>
  <si>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</si>
  <si>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</si>
  <si>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</si>
  <si>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</si>
  <si>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</si>
  <si>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</si>
  <si>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</si>
  <si>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</si>
  <si>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</si>
  <si>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</si>
  <si>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</si>
  <si>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</si>
  <si>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</si>
  <si>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</si>
  <si>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</si>
  <si>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</si>
  <si>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</si>
  <si>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</si>
  <si>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</si>
  <si>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</si>
  <si>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</si>
  <si>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</si>
  <si>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</si>
  <si>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</si>
  <si>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</si>
  <si>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</si>
  <si>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</si>
  <si>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</si>
  <si>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</si>
  <si>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</si>
  <si>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</si>
  <si>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</si>
  <si>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</si>
  <si>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</si>
  <si>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</si>
  <si>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</si>
  <si>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</si>
  <si>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</si>
  <si>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</si>
  <si>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</si>
  <si>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</si>
  <si>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</si>
  <si>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</si>
  <si>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</si>
  <si>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</si>
  <si>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</si>
  <si>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</si>
  <si>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</si>
  <si>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</si>
  <si>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</si>
  <si>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</si>
  <si>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</si>
  <si>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</si>
  <si>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</si>
  <si>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</si>
  <si>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</si>
  <si>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</si>
  <si>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</si>
  <si>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</si>
  <si>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</si>
  <si>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</si>
  <si>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</si>
  <si>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</si>
  <si>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</si>
  <si>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</si>
  <si>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</si>
  <si>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</si>
  <si>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</si>
  <si>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</si>
  <si>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</si>
  <si>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</si>
  <si>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</si>
  <si>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</si>
  <si>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</si>
  <si>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</si>
  <si>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</si>
  <si>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</si>
  <si>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</si>
  <si>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</si>
  <si>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</si>
  <si>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</si>
  <si>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</si>
  <si>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</si>
  <si>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</si>
  <si>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</si>
  <si>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</si>
  <si>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</si>
  <si>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</si>
  <si>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</si>
  <si>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</si>
  <si>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</si>
  <si>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</si>
  <si>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</si>
  <si>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</si>
  <si>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</si>
  <si>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</si>
  <si>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</si>
  <si>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</si>
  <si>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</si>
  <si>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</si>
  <si>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</si>
  <si>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</si>
  <si>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</si>
  <si>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</si>
  <si>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</si>
  <si>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</si>
  <si>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</si>
  <si>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</si>
  <si>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</si>
  <si>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</si>
  <si>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</si>
  <si>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</si>
  <si>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</si>
  <si>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</si>
  <si>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</si>
  <si>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</si>
  <si>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</si>
  <si>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</si>
  <si>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</si>
  <si>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</si>
  <si>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</si>
  <si>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</si>
  <si>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</si>
  <si>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</si>
  <si>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</si>
  <si>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</si>
  <si>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</si>
  <si>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</si>
  <si>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</si>
  <si>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</si>
  <si>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</si>
  <si>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</si>
  <si>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</si>
  <si>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</si>
  <si>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</si>
  <si>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</si>
  <si>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</si>
  <si>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</si>
  <si>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</si>
  <si>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</si>
  <si>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</si>
  <si>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</si>
  <si>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</si>
  <si>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</si>
  <si>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</si>
  <si>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</si>
  <si>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</si>
  <si>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</si>
  <si>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</si>
  <si>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</si>
  <si>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</si>
  <si>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</si>
  <si>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</si>
  <si>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</si>
  <si>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</si>
  <si>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</si>
  <si>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</si>
  <si>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</si>
  <si>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</si>
  <si>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</si>
  <si>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</si>
  <si>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</si>
  <si>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</si>
  <si>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</si>
  <si>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</si>
  <si>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</si>
  <si>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</si>
  <si>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</si>
  <si>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</si>
  <si>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</si>
  <si>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</si>
  <si>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</si>
  <si>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</si>
  <si>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</si>
  <si>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</si>
  <si>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</si>
  <si>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</si>
  <si>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</si>
  <si>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</si>
  <si>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</si>
  <si>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</si>
  <si>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</si>
  <si>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</si>
  <si>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</si>
  <si>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</si>
  <si>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</si>
  <si>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</si>
  <si>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</si>
  <si>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</si>
  <si>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</si>
  <si>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</si>
  <si>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</si>
  <si>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</si>
  <si>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</si>
  <si>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</si>
  <si>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</si>
  <si>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</si>
  <si>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</si>
  <si>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</si>
  <si>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</si>
  <si>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</si>
  <si>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</si>
  <si>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</si>
  <si>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</si>
  <si>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</si>
  <si>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</si>
  <si>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</si>
  <si>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</si>
  <si>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</si>
  <si>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</si>
  <si>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</si>
  <si>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</si>
  <si>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</si>
  <si>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</si>
  <si>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</si>
  <si>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</si>
  <si>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</si>
  <si>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</si>
  <si>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</si>
  <si>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</si>
  <si>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</si>
  <si>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</si>
  <si>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</si>
  <si>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</si>
  <si>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</si>
  <si>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</si>
  <si>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</si>
  <si>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</si>
  <si>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</si>
  <si>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</si>
  <si>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</si>
  <si>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</si>
  <si>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</si>
  <si>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</si>
  <si>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</si>
  <si>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</si>
  <si>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</si>
  <si>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</si>
  <si>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</si>
  <si>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</si>
  <si>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</si>
  <si>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</si>
  <si>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</si>
  <si>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</si>
  <si>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</si>
  <si>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</si>
  <si>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</si>
  <si>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</si>
  <si>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</si>
  <si>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</si>
  <si>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</si>
  <si>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</si>
  <si>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</si>
  <si>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</si>
  <si>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</si>
  <si>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</si>
  <si>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</si>
  <si>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</si>
  <si>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</si>
  <si>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</si>
  <si>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</si>
  <si>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</si>
  <si>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</si>
  <si>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</si>
  <si>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</si>
  <si>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</si>
  <si>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</si>
  <si>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</si>
  <si>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</si>
  <si>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</si>
  <si>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</si>
  <si>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</si>
  <si>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</si>
  <si>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</si>
  <si>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</si>
  <si>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</si>
  <si>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</si>
  <si>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</si>
  <si>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</si>
  <si>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</si>
  <si>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</si>
  <si>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</si>
  <si>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</si>
  <si>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</si>
  <si>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</si>
  <si>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</si>
  <si>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</si>
  <si>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</si>
  <si>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</si>
  <si>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</si>
  <si>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</si>
  <si>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</si>
  <si>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</si>
  <si>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</si>
  <si>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</si>
  <si>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</si>
  <si>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</si>
  <si>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</si>
  <si>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</si>
  <si>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</si>
  <si>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</si>
  <si>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</si>
  <si>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</si>
  <si>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</si>
  <si>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</si>
  <si>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</si>
  <si>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</si>
  <si>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</si>
  <si>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</si>
  <si>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</si>
  <si>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</si>
  <si>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</si>
  <si>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</si>
  <si>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</si>
  <si>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</si>
  <si>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</si>
  <si>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</si>
  <si>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</si>
  <si>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</si>
  <si>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</si>
  <si>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</si>
  <si>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</si>
  <si>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</si>
  <si>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</si>
  <si>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</si>
  <si>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</si>
  <si>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</si>
  <si>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</si>
  <si>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</si>
  <si>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</si>
  <si>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</si>
  <si>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</si>
  <si>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</si>
  <si>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</si>
  <si>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</si>
  <si>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</si>
  <si>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</si>
  <si>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</si>
  <si>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</si>
  <si>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</si>
  <si>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</si>
  <si>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</si>
  <si>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</si>
  <si>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</si>
  <si>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</si>
  <si>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</si>
  <si>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</si>
  <si>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</si>
  <si>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</si>
  <si>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</si>
  <si>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</si>
  <si>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</si>
  <si>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</si>
  <si>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</si>
  <si>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</si>
  <si>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</si>
  <si>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</si>
  <si>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</si>
  <si>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</si>
  <si>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</si>
  <si>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</si>
  <si>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</si>
  <si>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</si>
  <si>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</si>
  <si>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</si>
  <si>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</si>
  <si>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</si>
  <si>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</si>
  <si>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</si>
  <si>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</si>
  <si>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</si>
  <si>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</si>
  <si>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</si>
  <si>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</si>
  <si>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</si>
  <si>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</si>
  <si>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</si>
  <si>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</si>
  <si>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</si>
  <si>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</si>
  <si>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</si>
  <si>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</si>
  <si>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</si>
  <si>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</si>
  <si>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</si>
  <si>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</si>
  <si>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</si>
  <si>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</si>
  <si>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</si>
  <si>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</si>
  <si>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</si>
  <si>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</si>
  <si>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</si>
  <si>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</si>
  <si>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</si>
  <si>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</si>
  <si>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</si>
  <si>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</si>
  <si>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</si>
  <si>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</si>
  <si>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</si>
  <si>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</si>
  <si>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</si>
  <si>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</si>
  <si>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</si>
  <si>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</si>
  <si>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</si>
  <si>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</si>
  <si>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</si>
  <si>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</si>
  <si>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</si>
  <si>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</si>
  <si>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</si>
  <si>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</si>
  <si>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</si>
  <si>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</si>
  <si>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</si>
  <si>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</si>
  <si>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</si>
  <si>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</si>
  <si>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</si>
  <si>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</si>
  <si>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</si>
  <si>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</si>
  <si>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</si>
  <si>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</si>
  <si>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</si>
  <si>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</si>
  <si>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</si>
  <si>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</si>
  <si>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</si>
  <si>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</si>
  <si>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</si>
  <si>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</si>
  <si>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</si>
  <si>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</si>
  <si>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</si>
  <si>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</si>
  <si>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</si>
  <si>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</si>
  <si>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</si>
  <si>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</si>
  <si>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</si>
  <si>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</si>
  <si>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</si>
  <si>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</si>
  <si>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</si>
  <si>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</si>
  <si>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</si>
  <si>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</si>
  <si>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</si>
  <si>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</si>
  <si>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</si>
  <si>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</si>
  <si>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</si>
  <si>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</si>
  <si>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</si>
  <si>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</si>
  <si>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</si>
  <si>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</si>
  <si>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</si>
  <si>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</si>
  <si>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</si>
  <si>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</si>
  <si>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</si>
  <si>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</si>
  <si>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</si>
  <si>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</si>
  <si>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</si>
  <si>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</si>
  <si>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</si>
  <si>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</si>
  <si>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</si>
  <si>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</si>
  <si>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</si>
  <si>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</si>
  <si>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</si>
  <si>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</si>
  <si>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</si>
  <si>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</si>
  <si>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</si>
  <si>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</si>
  <si>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</si>
  <si>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</si>
  <si>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</si>
  <si>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</si>
  <si>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</si>
  <si>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</si>
  <si>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</si>
  <si>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</si>
  <si>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</si>
  <si>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</si>
  <si>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</si>
  <si>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</si>
  <si>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</si>
  <si>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</si>
  <si>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</si>
  <si>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</si>
  <si>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</si>
  <si>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</si>
  <si>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</si>
  <si>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</si>
  <si>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</si>
  <si>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</si>
  <si>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</si>
  <si>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</si>
  <si>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</si>
  <si>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</si>
  <si>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</si>
  <si>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</si>
  <si>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</si>
  <si>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</si>
  <si>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</si>
  <si>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</si>
  <si>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</si>
  <si>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</si>
  <si>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</si>
  <si>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</si>
  <si>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</si>
  <si>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</si>
  <si>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</si>
  <si>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</si>
  <si>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</si>
  <si>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</si>
  <si>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</si>
  <si>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</si>
  <si>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</si>
  <si>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</si>
  <si>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</si>
  <si>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</si>
  <si>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</si>
  <si>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</si>
  <si>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</si>
  <si>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</si>
  <si>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</si>
  <si>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</si>
  <si>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</si>
  <si>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</si>
  <si>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</si>
  <si>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</si>
  <si>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</si>
  <si>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</si>
  <si>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</si>
  <si>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</si>
  <si>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</si>
  <si>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</si>
  <si>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</si>
  <si>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</si>
  <si>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</si>
  <si>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</si>
  <si>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</si>
  <si>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</si>
  <si>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</si>
  <si>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</si>
  <si>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</si>
  <si>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</si>
  <si>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</si>
  <si>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</si>
  <si>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</si>
  <si>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</si>
  <si>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</si>
  <si>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</si>
  <si>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</si>
  <si>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</si>
  <si>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</si>
  <si>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</si>
  <si>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</si>
  <si>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</si>
  <si>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</si>
  <si>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</si>
  <si>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</si>
  <si>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</si>
  <si>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</si>
  <si>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</si>
  <si>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</si>
  <si>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</si>
  <si>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</si>
  <si>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</si>
  <si>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</si>
  <si>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</si>
  <si>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</si>
  <si>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</si>
  <si>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</si>
  <si>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</si>
  <si>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</si>
  <si>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</si>
  <si>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</si>
  <si>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</si>
  <si>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</si>
  <si>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</si>
  <si>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</si>
  <si>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</si>
  <si>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</si>
  <si>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</si>
  <si>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</si>
  <si>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</si>
  <si>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</si>
  <si>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</si>
  <si>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</si>
  <si>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</si>
  <si>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</si>
  <si>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</si>
  <si>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</si>
  <si>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</si>
  <si>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</si>
  <si>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</si>
  <si>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</si>
  <si>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</si>
  <si>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</si>
  <si>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</si>
  <si>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</si>
  <si>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</si>
  <si>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</si>
  <si>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</si>
  <si>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</si>
  <si>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</si>
  <si>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</si>
  <si>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</si>
  <si>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</si>
  <si>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</si>
  <si>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</si>
  <si>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</si>
  <si>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</si>
  <si>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</si>
  <si>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</si>
  <si>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</si>
  <si>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</si>
  <si>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</si>
  <si>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</si>
  <si>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</si>
  <si>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</si>
  <si>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</si>
  <si>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</si>
  <si>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</si>
  <si>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</si>
  <si>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</si>
  <si>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</si>
  <si>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</si>
  <si>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</si>
  <si>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</si>
  <si>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</si>
  <si>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</si>
  <si>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</si>
  <si>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</si>
  <si>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</si>
  <si>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</si>
  <si>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</si>
  <si>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</si>
  <si>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</si>
  <si>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</si>
  <si>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</si>
  <si>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</si>
  <si>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</si>
  <si>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</si>
  <si>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</si>
  <si>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</si>
  <si>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</si>
  <si>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</si>
  <si>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</si>
  <si>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</si>
  <si>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</si>
  <si>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</si>
  <si>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</si>
  <si>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</si>
  <si>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</si>
  <si>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</si>
  <si>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</si>
  <si>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</si>
  <si>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</si>
  <si>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</si>
  <si>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</si>
  <si>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</si>
  <si>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</si>
  <si>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</si>
  <si>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</si>
  <si>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</si>
  <si>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</si>
  <si>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</si>
  <si>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</si>
  <si>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</si>
  <si>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</si>
  <si>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</si>
  <si>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</si>
  <si>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</si>
  <si>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</si>
  <si>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</si>
  <si>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</si>
  <si>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</si>
  <si>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</si>
  <si>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</si>
  <si>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</si>
  <si>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</si>
  <si>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</si>
  <si>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</si>
  <si>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</si>
  <si>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</si>
  <si>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</si>
  <si>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</si>
  <si>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</si>
  <si>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</si>
  <si>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</si>
  <si>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</si>
  <si>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</si>
  <si>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</si>
  <si>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</si>
  <si>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</si>
  <si>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</si>
  <si>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</si>
  <si>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</si>
  <si>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</si>
  <si>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</si>
  <si>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</si>
  <si>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</si>
  <si>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</si>
  <si>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</si>
  <si>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</si>
  <si>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</si>
  <si>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</si>
  <si>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</si>
  <si>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</si>
  <si>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</si>
  <si>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</si>
  <si>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</si>
  <si>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</si>
  <si>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</si>
  <si>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</si>
  <si>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</si>
  <si>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</si>
  <si>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</si>
  <si>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</si>
  <si>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</si>
  <si>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</si>
  <si>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</si>
  <si>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</si>
  <si>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</si>
  <si>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</si>
  <si>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</si>
  <si>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</si>
  <si>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</si>
  <si>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</si>
  <si>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</si>
  <si>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</si>
  <si>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</si>
  <si>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</si>
  <si>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</si>
  <si>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</si>
  <si>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</si>
  <si>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</si>
  <si>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</si>
  <si>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</si>
  <si>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</si>
  <si>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</si>
  <si>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</si>
  <si>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</si>
  <si>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</si>
  <si>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</si>
  <si>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</si>
  <si>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</si>
  <si>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</si>
  <si>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</si>
  <si>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</si>
  <si>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</si>
  <si>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</si>
  <si>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</si>
  <si>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</si>
  <si>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</si>
  <si>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</si>
  <si>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</si>
  <si>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</si>
  <si>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</si>
  <si>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</si>
  <si>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</si>
  <si>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</si>
  <si>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</si>
  <si>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</si>
  <si>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</si>
  <si>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</si>
  <si>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</si>
  <si>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</si>
  <si>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</si>
  <si>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</si>
  <si>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</si>
  <si>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</si>
  <si>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</si>
  <si>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</si>
  <si>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</si>
  <si>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</si>
  <si>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</si>
  <si>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</si>
  <si>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</si>
  <si>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</si>
  <si>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</si>
  <si>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</si>
  <si>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</si>
  <si>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</si>
  <si>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</si>
  <si>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</si>
  <si>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</si>
  <si>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</si>
  <si>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</si>
  <si>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</si>
  <si>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</si>
  <si>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</si>
  <si>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</si>
  <si>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</si>
  <si>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</si>
  <si>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</si>
  <si>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</si>
  <si>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</si>
  <si>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</si>
  <si>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</si>
  <si>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</si>
  <si>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</si>
  <si>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</si>
  <si>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</si>
  <si>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</si>
  <si>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</si>
  <si>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</si>
  <si>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</si>
  <si>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</si>
  <si>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</si>
  <si>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</si>
  <si>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</si>
  <si>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</si>
  <si>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</si>
  <si>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</si>
  <si>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</si>
  <si>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</si>
  <si>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</si>
  <si>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</si>
  <si>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</si>
  <si>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</si>
  <si>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</si>
  <si>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</si>
  <si>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</si>
  <si>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</si>
  <si>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</si>
  <si>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</si>
  <si>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</si>
  <si>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</si>
  <si>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</si>
  <si>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</si>
  <si>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</si>
  <si>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</si>
  <si>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</si>
  <si>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</si>
  <si>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</si>
  <si>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</si>
  <si>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</si>
  <si>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</si>
  <si>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</si>
  <si>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</si>
  <si>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</si>
  <si>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</si>
  <si>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</si>
  <si>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</si>
  <si>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</si>
  <si>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</si>
  <si>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</si>
  <si>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</si>
  <si>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</si>
  <si>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</si>
  <si>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</si>
  <si>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</si>
  <si>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</si>
  <si>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</si>
  <si>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</si>
  <si>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</si>
  <si>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</si>
  <si>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</si>
  <si>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</si>
  <si>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</si>
  <si>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</si>
  <si>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</si>
  <si>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</si>
  <si>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</si>
  <si>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</si>
  <si>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</si>
  <si>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</si>
  <si>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</si>
  <si>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</si>
  <si>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</si>
  <si>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</si>
  <si>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</si>
  <si>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</si>
  <si>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</si>
  <si>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</si>
  <si>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</si>
  <si>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</si>
  <si>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</si>
  <si>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</si>
  <si>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</si>
  <si>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</si>
  <si>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</si>
  <si>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</si>
  <si>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</si>
  <si>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</si>
  <si>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</si>
  <si>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</si>
  <si>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</si>
  <si>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</si>
  <si>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</si>
  <si>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</si>
  <si>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</si>
  <si>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</si>
  <si>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</si>
  <si>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</si>
  <si>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</si>
  <si>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</si>
  <si>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</si>
  <si>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</si>
  <si>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</si>
  <si>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</si>
  <si>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</si>
  <si>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</si>
  <si>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</si>
  <si>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</si>
  <si>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</si>
  <si>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</si>
  <si>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</si>
  <si>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</si>
  <si>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</si>
  <si>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</si>
  <si>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</si>
  <si>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</si>
  <si>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</si>
  <si>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</si>
  <si>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</si>
  <si>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</si>
  <si>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</si>
  <si>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</si>
  <si>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</si>
  <si>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</si>
  <si>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</si>
  <si>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</si>
  <si>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</si>
  <si>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</si>
  <si>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</si>
  <si>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</si>
  <si>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</si>
  <si>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</si>
  <si>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</si>
  <si>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</si>
  <si>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</si>
  <si>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</si>
  <si>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</si>
  <si>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</si>
  <si>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</si>
  <si>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</si>
  <si>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</si>
  <si>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</si>
  <si>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</si>
  <si>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</si>
  <si>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</si>
  <si>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</si>
  <si>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</si>
  <si>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</si>
  <si>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</si>
  <si>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</si>
  <si>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</si>
  <si>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</si>
  <si>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</si>
  <si>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</si>
  <si>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</si>
  <si>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</si>
  <si>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</si>
  <si>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</si>
  <si>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</si>
  <si>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</si>
  <si>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</si>
  <si>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</si>
  <si>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</si>
  <si>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</si>
  <si>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</si>
  <si>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</si>
  <si>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</si>
  <si>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</si>
  <si>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</si>
  <si>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</si>
  <si>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</si>
  <si>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</si>
  <si>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</si>
  <si>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</si>
  <si>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</si>
  <si>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</si>
  <si>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</si>
  <si>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</si>
  <si>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</si>
  <si>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</si>
  <si>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</si>
  <si>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</si>
  <si>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</si>
  <si>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</si>
  <si>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</si>
  <si>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</si>
  <si>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</si>
  <si>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</si>
  <si>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</si>
  <si>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</si>
  <si>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</si>
  <si>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</si>
  <si>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</si>
  <si>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</si>
  <si>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</si>
  <si>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</si>
  <si>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</si>
  <si>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</si>
  <si>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</si>
  <si>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</si>
  <si>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</si>
  <si>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</si>
  <si>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</si>
  <si>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</si>
  <si>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</si>
  <si>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</si>
  <si>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</si>
  <si>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</si>
  <si>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</si>
  <si>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</si>
  <si>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</si>
  <si>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</si>
  <si>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</si>
  <si>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</si>
  <si>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</si>
  <si>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</si>
  <si>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</si>
  <si>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</si>
  <si>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</si>
  <si>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</si>
  <si>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</si>
  <si>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</si>
  <si>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</si>
  <si>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</si>
  <si>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</si>
  <si>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</si>
  <si>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</si>
  <si>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</si>
  <si>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</si>
  <si>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</si>
  <si>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</si>
  <si>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</si>
  <si>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</si>
  <si>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</si>
  <si>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</si>
  <si>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</si>
  <si>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</si>
  <si>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</si>
  <si>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</si>
  <si>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</si>
  <si>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</si>
  <si>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</si>
  <si>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</si>
  <si>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</si>
  <si>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</si>
  <si>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</si>
  <si>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</si>
  <si>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</si>
  <si>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</si>
  <si>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</si>
  <si>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</si>
  <si>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</si>
  <si>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</si>
  <si>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</si>
  <si>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</si>
  <si>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</si>
  <si>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</si>
  <si>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</si>
  <si>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</si>
  <si>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</si>
  <si>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</si>
  <si>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</si>
  <si>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</si>
  <si>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</si>
  <si>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</si>
  <si>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</si>
  <si>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</si>
  <si>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</si>
  <si>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</si>
  <si>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</si>
  <si>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</si>
  <si>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</si>
  <si>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</si>
  <si>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</si>
  <si>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</si>
  <si>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</si>
  <si>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</si>
  <si>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</si>
  <si>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</si>
  <si>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</si>
  <si>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</si>
  <si>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</si>
  <si>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</si>
  <si>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</si>
  <si>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</si>
  <si>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</si>
  <si>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</si>
  <si>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</si>
  <si>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</si>
  <si>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</si>
  <si>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</si>
  <si>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</si>
  <si>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</si>
  <si>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</si>
  <si>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</si>
  <si>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</si>
  <si>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</si>
  <si>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</si>
  <si>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</si>
  <si>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</si>
  <si>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</si>
  <si>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</si>
  <si>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</si>
  <si>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</si>
  <si>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</si>
  <si>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</si>
  <si>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</si>
  <si>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</si>
  <si>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</si>
  <si>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</si>
  <si>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</si>
  <si>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</si>
  <si>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</si>
  <si>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</si>
  <si>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</si>
  <si>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</si>
  <si>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</si>
  <si>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</si>
  <si>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</si>
  <si>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</si>
  <si>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</si>
  <si>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</si>
  <si>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</si>
  <si>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</si>
  <si>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</si>
  <si>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</si>
  <si>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</si>
  <si>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</si>
  <si>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</si>
  <si>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</si>
  <si>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</si>
  <si>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</si>
  <si>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</si>
  <si>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</si>
  <si>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</si>
  <si>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</si>
  <si>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</si>
  <si>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</si>
  <si>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</si>
  <si>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</si>
  <si>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</si>
  <si>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</si>
  <si>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</si>
  <si>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</si>
  <si>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</si>
  <si>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</si>
  <si>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</si>
  <si>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</si>
  <si>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</si>
  <si>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</si>
  <si>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</si>
  <si>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</si>
  <si>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</si>
  <si>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</si>
  <si>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</si>
  <si>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</si>
  <si>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</si>
  <si>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</si>
  <si>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</si>
  <si>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</si>
  <si>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</si>
  <si>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</si>
  <si>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</si>
  <si>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</si>
  <si>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</si>
  <si>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</si>
  <si>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</si>
  <si>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</si>
  <si>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</si>
  <si>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</si>
  <si>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</si>
  <si>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</si>
  <si>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</si>
  <si>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</si>
  <si>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</si>
  <si>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</si>
  <si>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</si>
  <si>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</si>
  <si>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</si>
  <si>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</si>
  <si>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</si>
  <si>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</si>
  <si>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</si>
  <si>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</si>
  <si>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</si>
  <si>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</si>
  <si>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</si>
  <si>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</si>
  <si>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</si>
  <si>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</si>
  <si>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</si>
  <si>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</si>
  <si>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</si>
  <si>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</si>
  <si>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</si>
  <si>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</si>
  <si>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</si>
  <si>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</si>
  <si>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</si>
  <si>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</si>
  <si>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</si>
  <si>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</si>
  <si>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</si>
  <si>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</si>
  <si>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</si>
  <si>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</si>
  <si>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</si>
  <si>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</si>
  <si>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</si>
  <si>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</si>
  <si>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</si>
  <si>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</si>
  <si>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</si>
  <si>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</si>
  <si>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</si>
  <si>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</si>
  <si>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</si>
  <si>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</si>
  <si>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</si>
  <si>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</si>
  <si>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</si>
  <si>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</si>
  <si>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</si>
  <si>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</si>
  <si>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</si>
  <si>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</si>
  <si>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</si>
  <si>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</si>
  <si>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</si>
  <si>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</si>
  <si>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</si>
  <si>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</si>
  <si>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</si>
  <si>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</si>
  <si>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</si>
  <si>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</si>
  <si>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</si>
  <si>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</si>
  <si>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</si>
  <si>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</si>
  <si>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</si>
  <si>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</si>
  <si>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</si>
  <si>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</si>
  <si>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</si>
  <si>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</si>
  <si>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</si>
  <si>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</si>
  <si>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</si>
  <si>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</si>
  <si>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</si>
  <si>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</si>
  <si>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</si>
  <si>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</si>
  <si>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</si>
  <si>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</si>
  <si>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</si>
  <si>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</si>
  <si>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</si>
  <si>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</si>
  <si>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</si>
  <si>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</si>
  <si>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</si>
  <si>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</si>
  <si>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</si>
  <si>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</si>
  <si>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</si>
  <si>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</si>
  <si>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</si>
  <si>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</si>
  <si>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</si>
  <si>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</si>
  <si>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</si>
  <si>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</si>
  <si>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</si>
  <si>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</si>
  <si>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</si>
  <si>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</si>
  <si>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</si>
  <si>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</si>
  <si>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</si>
  <si>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</si>
  <si>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</si>
  <si>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</si>
  <si>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</si>
  <si>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</si>
  <si>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</si>
  <si>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</si>
  <si>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</si>
  <si>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</si>
  <si>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</si>
  <si>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</si>
  <si>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</si>
  <si>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</si>
  <si>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</si>
  <si>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</si>
  <si>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</si>
  <si>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</si>
  <si>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</si>
  <si>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</si>
  <si>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</si>
  <si>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</si>
  <si>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</si>
  <si>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</si>
  <si>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</si>
  <si>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</si>
  <si>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</si>
  <si>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</si>
  <si>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</si>
  <si>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</si>
  <si>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</si>
  <si>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</si>
  <si>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</si>
  <si>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</si>
  <si>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</si>
  <si>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</si>
  <si>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</si>
  <si>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</si>
  <si>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</si>
  <si>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</si>
  <si>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</si>
  <si>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</si>
  <si>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</si>
  <si>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</si>
  <si>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</si>
  <si>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</si>
  <si>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</si>
  <si>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</si>
  <si>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</si>
  <si>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</si>
  <si>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</si>
  <si>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</si>
  <si>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</si>
  <si>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</si>
  <si>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</si>
  <si>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</si>
  <si>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</si>
  <si>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</si>
  <si>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</si>
  <si>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</si>
  <si>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</si>
  <si>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</si>
  <si>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</si>
  <si>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</si>
  <si>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</si>
  <si>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</si>
  <si>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</si>
  <si>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</si>
  <si>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</si>
  <si>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</si>
  <si>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</si>
  <si>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</si>
  <si>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</si>
  <si>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</si>
  <si>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</si>
  <si>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</si>
  <si>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</si>
  <si>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</si>
  <si>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</si>
  <si>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</si>
  <si>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</si>
  <si>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</si>
  <si>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</si>
  <si>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</si>
  <si>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</si>
  <si>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</si>
  <si>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</si>
  <si>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</si>
  <si>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</si>
  <si>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</si>
  <si>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</si>
  <si>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</si>
  <si>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</si>
  <si>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</si>
  <si>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</si>
  <si>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</si>
  <si>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</si>
  <si>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</si>
  <si>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</si>
  <si>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</si>
  <si>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</si>
  <si>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</si>
  <si>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</si>
  <si>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</si>
  <si>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</si>
  <si>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</si>
  <si>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</si>
  <si>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</si>
  <si>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</si>
  <si>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</si>
  <si>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</si>
  <si>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</si>
  <si>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</si>
  <si>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</si>
  <si>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</si>
  <si>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</si>
  <si>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</si>
  <si>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</si>
  <si>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</si>
  <si>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</si>
  <si>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</si>
  <si>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</si>
  <si>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</si>
  <si>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</si>
  <si>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</si>
  <si>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</si>
  <si>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</si>
  <si>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</si>
  <si>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</si>
  <si>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</si>
  <si>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</si>
  <si>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</si>
  <si>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</si>
  <si>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</si>
  <si>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</si>
  <si>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</si>
  <si>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</si>
  <si>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</si>
  <si>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</si>
  <si>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</si>
  <si>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</si>
  <si>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</si>
  <si>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</si>
  <si>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</si>
  <si>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</si>
  <si>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</si>
  <si>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</si>
  <si>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</si>
  <si>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</si>
  <si>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</si>
  <si>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</si>
  <si>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</si>
  <si>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</si>
  <si>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</si>
  <si>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</si>
  <si>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</si>
  <si>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</si>
  <si>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</si>
  <si>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</si>
  <si>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</si>
  <si>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</si>
  <si>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</si>
  <si>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</si>
  <si>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</si>
  <si>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</si>
  <si>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</si>
  <si>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</si>
  <si>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</si>
  <si>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</si>
  <si>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</si>
  <si>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</si>
  <si>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</si>
  <si>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</si>
  <si>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</si>
  <si>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</si>
  <si>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</si>
  <si>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</si>
  <si>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</si>
  <si>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</si>
  <si>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</si>
  <si>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</si>
  <si>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</si>
  <si>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</si>
  <si>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</si>
  <si>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</si>
  <si>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</si>
  <si>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</si>
  <si>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</si>
  <si>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</si>
  <si>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</si>
  <si>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</si>
  <si>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</si>
  <si>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</si>
  <si>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</si>
  <si>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</si>
  <si>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</si>
  <si>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</si>
  <si>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</si>
  <si>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</si>
  <si>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</si>
  <si>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</si>
  <si>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</si>
  <si>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</si>
  <si>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</si>
  <si>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</si>
  <si>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</si>
  <si>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</si>
  <si>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</si>
  <si>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</si>
  <si>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</si>
  <si>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</si>
  <si>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</si>
  <si>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</si>
  <si>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</si>
  <si>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</si>
  <si>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</si>
  <si>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</si>
  <si>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</si>
  <si>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</si>
  <si>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</si>
  <si>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</si>
  <si>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</si>
  <si>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</si>
  <si>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</si>
  <si>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</si>
  <si>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</si>
  <si>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</si>
  <si>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</si>
  <si>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</si>
  <si>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</si>
  <si>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</si>
  <si>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</si>
  <si>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</si>
  <si>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</si>
  <si>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</si>
  <si>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</si>
  <si>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</si>
  <si>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</si>
  <si>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</si>
  <si>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</si>
  <si>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</si>
  <si>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</si>
  <si>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</si>
  <si>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</si>
  <si>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</si>
  <si>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</si>
  <si>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</si>
  <si>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</si>
  <si>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</si>
  <si>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</si>
  <si>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</si>
  <si>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</si>
  <si>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</si>
  <si>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</si>
  <si>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</si>
  <si>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</si>
  <si>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</si>
  <si>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</si>
  <si>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</si>
  <si>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</si>
  <si>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</si>
  <si>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</si>
  <si>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</si>
  <si>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</si>
  <si>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</si>
  <si>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</si>
  <si>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</si>
  <si>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</si>
  <si>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</si>
  <si>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</si>
  <si>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</si>
  <si>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</si>
  <si>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</si>
  <si>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</si>
  <si>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</si>
  <si>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</si>
  <si>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</si>
  <si>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</si>
  <si>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</si>
  <si>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</si>
  <si>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</si>
  <si>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</si>
  <si>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</si>
  <si>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</si>
  <si>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</si>
  <si>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</si>
  <si>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</si>
  <si>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</si>
  <si>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</si>
  <si>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</si>
  <si>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</si>
  <si>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</si>
  <si>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</si>
  <si>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</si>
  <si>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</si>
  <si>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</si>
  <si>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</si>
  <si>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</si>
  <si>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</si>
  <si>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</si>
  <si>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</si>
  <si>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</si>
  <si>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</si>
  <si>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</si>
  <si>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</si>
  <si>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</si>
  <si>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</si>
  <si>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</si>
  <si>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</si>
  <si>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</si>
  <si>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</si>
  <si>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</si>
  <si>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</si>
  <si>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</si>
  <si>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</si>
  <si>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</si>
  <si>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</si>
  <si>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</si>
  <si>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</si>
  <si>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</si>
  <si>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</si>
  <si>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</si>
  <si>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</si>
  <si>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</si>
  <si>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</si>
  <si>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</si>
  <si>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</si>
  <si>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</si>
  <si>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</si>
  <si>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</si>
  <si>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</si>
  <si>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</si>
  <si>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</si>
  <si>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</si>
  <si>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</si>
  <si>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</si>
  <si>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</si>
  <si>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</si>
  <si>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</si>
  <si>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</si>
  <si>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</si>
  <si>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</si>
  <si>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</si>
  <si>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</si>
  <si>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</si>
  <si>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</si>
  <si>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</si>
  <si>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</si>
  <si>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</si>
  <si>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</si>
  <si>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</si>
  <si>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</si>
  <si>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</si>
  <si>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</si>
  <si>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</si>
  <si>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</si>
  <si>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</si>
  <si>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</si>
  <si>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</si>
  <si>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</si>
  <si>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</si>
  <si>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</si>
  <si>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</si>
  <si>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</si>
  <si>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</si>
  <si>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</si>
  <si>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</si>
  <si>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</si>
  <si>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</si>
  <si>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</si>
  <si>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</si>
  <si>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</si>
  <si>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</si>
  <si>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</si>
  <si>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</si>
  <si>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</si>
  <si>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</si>
  <si>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</si>
  <si>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</si>
  <si>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</si>
  <si>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</si>
  <si>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</si>
  <si>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</si>
  <si>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</si>
  <si>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</si>
  <si>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</si>
  <si>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</si>
  <si>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</si>
  <si>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</si>
  <si>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</si>
  <si>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</si>
  <si>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</si>
  <si>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</si>
  <si>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</si>
  <si>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</si>
  <si>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</si>
  <si>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</si>
  <si>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</si>
  <si>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</si>
  <si>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</si>
  <si>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</si>
  <si>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</si>
  <si>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</si>
  <si>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</si>
  <si>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</si>
  <si>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</si>
  <si>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</si>
  <si>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</si>
  <si>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</si>
  <si>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</si>
  <si>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</si>
  <si>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</si>
  <si>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</si>
  <si>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</si>
  <si>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</si>
  <si>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</si>
  <si>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</si>
  <si>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</si>
  <si>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</si>
  <si>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</si>
  <si>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</si>
  <si>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</si>
  <si>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</si>
  <si>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</si>
  <si>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</si>
  <si>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</si>
  <si>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</si>
  <si>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</si>
  <si>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</si>
  <si>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</si>
  <si>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</si>
  <si>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</si>
  <si>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</si>
  <si>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</si>
  <si>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</si>
  <si>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</si>
  <si>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</si>
  <si>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</si>
  <si>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</si>
  <si>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</si>
  <si>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</si>
  <si>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</si>
  <si>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</si>
  <si>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</si>
  <si>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</si>
  <si>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</si>
  <si>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</si>
  <si>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</si>
  <si>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</si>
  <si>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</si>
  <si>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</si>
  <si>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</si>
  <si>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</si>
  <si>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</si>
  <si>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</si>
  <si>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</si>
  <si>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</si>
  <si>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</si>
  <si>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</si>
  <si>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</si>
  <si>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</si>
  <si>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</si>
  <si>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</si>
  <si>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</si>
  <si>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</si>
  <si>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</si>
  <si>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</si>
  <si>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</si>
  <si>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</si>
  <si>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</si>
  <si>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</si>
  <si>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</si>
  <si>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</si>
  <si>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</si>
  <si>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</si>
  <si>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</si>
  <si>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</si>
  <si>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</si>
  <si>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</si>
  <si>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</si>
  <si>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</si>
  <si>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</si>
  <si>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</si>
  <si>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</si>
  <si>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</si>
  <si>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</si>
  <si>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</si>
  <si>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</si>
  <si>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</si>
  <si>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</si>
  <si>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</si>
  <si>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</si>
  <si>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</si>
  <si>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</si>
  <si>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</si>
  <si>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</si>
  <si>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</si>
  <si>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</si>
  <si>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</si>
  <si>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</si>
  <si>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</si>
  <si>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</si>
  <si>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</si>
  <si>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</si>
  <si>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</si>
  <si>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</si>
  <si>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</si>
  <si>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</si>
  <si>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</si>
  <si>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</si>
  <si>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</si>
  <si>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</si>
  <si>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</si>
  <si>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</si>
  <si>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</si>
  <si>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</si>
  <si>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</si>
  <si>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</si>
  <si>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</si>
  <si>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</si>
  <si>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</si>
  <si>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</si>
  <si>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</si>
  <si>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</si>
  <si>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</si>
  <si>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</si>
  <si>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</si>
  <si>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</si>
  <si>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</si>
  <si>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</si>
  <si>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</si>
  <si>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</si>
  <si>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</si>
  <si>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</si>
  <si>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</si>
  <si>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</si>
  <si>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</si>
  <si>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</si>
  <si>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</si>
  <si>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</si>
  <si>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</si>
  <si>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</si>
  <si>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</si>
  <si>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</si>
  <si>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</si>
  <si>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</si>
  <si>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</si>
  <si>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</si>
  <si>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</si>
  <si>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</si>
  <si>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</si>
  <si>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</si>
  <si>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</si>
  <si>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</si>
  <si>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</si>
  <si>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</si>
  <si>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</si>
  <si>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</si>
  <si>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</si>
  <si>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</si>
  <si>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</si>
  <si>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</si>
  <si>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</si>
  <si>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</si>
  <si>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</si>
  <si>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</si>
  <si>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</si>
  <si>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</si>
  <si>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</si>
  <si>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</si>
  <si>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</si>
  <si>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</si>
  <si>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</si>
  <si>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</si>
  <si>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</si>
  <si>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</si>
  <si>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</si>
  <si>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</si>
  <si>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</si>
  <si>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</si>
  <si>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</si>
  <si>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</si>
  <si>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</si>
  <si>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</si>
  <si>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</si>
  <si>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</si>
  <si>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</si>
  <si>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</si>
  <si>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</si>
  <si>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</si>
  <si>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</si>
  <si>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</si>
  <si>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</si>
  <si>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</si>
  <si>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</si>
  <si>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</si>
  <si>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</si>
  <si>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</si>
  <si>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</si>
  <si>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</si>
  <si>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</si>
  <si>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</si>
  <si>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</si>
  <si>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</si>
  <si>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</si>
  <si>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</si>
  <si>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</si>
  <si>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</si>
  <si>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</si>
  <si>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</si>
  <si>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</si>
  <si>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</si>
  <si>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</si>
  <si>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</si>
  <si>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</si>
  <si>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</si>
  <si>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</si>
  <si>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</si>
  <si>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</si>
  <si>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</si>
  <si>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</si>
  <si>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</si>
  <si>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</si>
  <si>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</si>
  <si>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</si>
  <si>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</si>
  <si>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</si>
  <si>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</si>
  <si>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</si>
  <si>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</si>
  <si>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</si>
  <si>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</si>
  <si>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</si>
  <si>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</si>
  <si>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</si>
  <si>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</si>
  <si>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</si>
  <si>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</si>
  <si>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</si>
  <si>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</si>
  <si>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</si>
  <si>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</si>
  <si>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</si>
  <si>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</si>
  <si>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</si>
  <si>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</si>
  <si>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</si>
  <si>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</si>
  <si>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</si>
  <si>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</si>
  <si>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</si>
  <si>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</si>
  <si>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</si>
  <si>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</si>
  <si>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</si>
  <si>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</si>
  <si>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</si>
  <si>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</si>
  <si>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</si>
  <si>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</si>
  <si>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</si>
  <si>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</si>
  <si>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</si>
  <si>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</si>
  <si>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</si>
  <si>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</si>
  <si>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</si>
  <si>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</si>
  <si>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</si>
  <si>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</si>
  <si>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</si>
  <si>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</si>
  <si>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</si>
  <si>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</si>
  <si>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</si>
  <si>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</si>
  <si>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</si>
  <si>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</si>
  <si>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</si>
  <si>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</si>
  <si>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</si>
  <si>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</si>
  <si>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</si>
  <si>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</si>
  <si>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</si>
  <si>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</si>
  <si>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</si>
  <si>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</si>
  <si>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</si>
  <si>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</si>
  <si>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</si>
  <si>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</si>
  <si>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</si>
  <si>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</si>
  <si>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</si>
  <si>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</si>
  <si>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</si>
  <si>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</si>
  <si>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</si>
  <si>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</si>
  <si>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</si>
  <si>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</si>
  <si>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</si>
  <si>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</si>
  <si>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</si>
  <si>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</si>
  <si>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</si>
  <si>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</si>
  <si>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</si>
  <si>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</si>
  <si>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</si>
  <si>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</si>
  <si>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</si>
  <si>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</si>
  <si>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</si>
  <si>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</si>
  <si>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</si>
  <si>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</si>
  <si>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</si>
  <si>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</si>
  <si>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</si>
  <si>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</si>
  <si>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</si>
  <si>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</si>
  <si>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</si>
  <si>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</si>
  <si>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</si>
  <si>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</si>
  <si>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</si>
  <si>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</si>
  <si>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</si>
  <si>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</si>
  <si>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</si>
  <si>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</si>
  <si>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</si>
  <si>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</si>
  <si>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</si>
  <si>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</si>
  <si>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</si>
  <si>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</si>
  <si>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</si>
  <si>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</si>
  <si>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</si>
  <si>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</si>
  <si>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</si>
  <si>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</si>
  <si>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</si>
  <si>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</si>
  <si>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</si>
  <si>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</si>
  <si>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</si>
  <si>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</si>
  <si>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</si>
  <si>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</si>
  <si>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</si>
  <si>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</si>
  <si>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</si>
  <si>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</si>
  <si>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</si>
  <si>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</si>
  <si>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</si>
  <si>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</si>
  <si>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</si>
  <si>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</si>
  <si>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</si>
  <si>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</si>
  <si>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</si>
  <si>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</si>
  <si>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</si>
  <si>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</si>
  <si>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</si>
  <si>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</si>
  <si>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</si>
  <si>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</si>
  <si>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</si>
  <si>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</si>
  <si>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</si>
  <si>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</si>
  <si>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</si>
  <si>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</si>
  <si>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</si>
  <si>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</si>
  <si>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</si>
  <si>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</si>
  <si>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</si>
  <si>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</si>
  <si>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</si>
  <si>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</si>
  <si>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</si>
  <si>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</si>
  <si>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</si>
  <si>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</si>
  <si>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</si>
  <si>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</si>
  <si>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</si>
  <si>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</si>
  <si>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</si>
  <si>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</si>
  <si>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</si>
  <si>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</si>
  <si>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</si>
  <si>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</si>
  <si>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</si>
  <si>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</si>
  <si>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</si>
  <si>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</si>
  <si>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</si>
  <si>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</si>
  <si>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</si>
  <si>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</si>
  <si>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</si>
  <si>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</si>
  <si>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</si>
  <si>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</si>
  <si>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</si>
  <si>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</si>
  <si>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</si>
  <si>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</si>
  <si>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</si>
  <si>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</si>
  <si>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</si>
  <si>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</si>
  <si>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</si>
  <si>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</si>
  <si>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</si>
  <si>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</si>
  <si>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</si>
  <si>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</si>
  <si>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</si>
  <si>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</si>
  <si>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</si>
  <si>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</si>
  <si>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</si>
  <si>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</si>
  <si>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</si>
  <si>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</si>
  <si>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</si>
  <si>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</si>
  <si>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</si>
  <si>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</si>
  <si>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</si>
  <si>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</si>
  <si>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</si>
  <si>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</si>
  <si>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</si>
  <si>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</si>
  <si>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</si>
  <si>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</si>
  <si>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</si>
  <si>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</si>
  <si>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</si>
  <si>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</si>
  <si>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</si>
  <si>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</si>
  <si>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</si>
  <si>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</si>
  <si>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</si>
  <si>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</si>
  <si>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</si>
  <si>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</si>
  <si>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</si>
  <si>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</si>
  <si>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</si>
  <si>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</si>
  <si>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</si>
  <si>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</si>
  <si>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</si>
  <si>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</si>
  <si>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</si>
  <si>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</si>
  <si>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</si>
  <si>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</si>
  <si>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</si>
  <si>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</si>
  <si>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</si>
  <si>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</si>
  <si>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</si>
  <si>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</si>
  <si>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</si>
  <si>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</si>
  <si>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</si>
  <si>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</si>
  <si>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</si>
  <si>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</si>
  <si>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</si>
  <si>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</si>
  <si>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</si>
  <si>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</si>
  <si>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</si>
  <si>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</si>
  <si>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</si>
  <si>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</si>
  <si>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</si>
  <si>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</si>
  <si>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</si>
  <si>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</si>
  <si>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</si>
  <si>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</si>
  <si>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</si>
  <si>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</si>
  <si>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</si>
  <si>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</si>
  <si>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</si>
  <si>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</si>
  <si>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</si>
  <si>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</si>
  <si>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</si>
  <si>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</si>
  <si>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</si>
  <si>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</si>
  <si>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</si>
  <si>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</si>
  <si>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</si>
  <si>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</si>
  <si>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</si>
  <si>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</si>
  <si>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</si>
  <si>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</si>
  <si>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</si>
  <si>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</si>
  <si>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</si>
  <si>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</si>
  <si>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</si>
  <si>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</si>
  <si>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</si>
  <si>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</si>
  <si>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</si>
  <si>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</si>
  <si>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</si>
  <si>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</si>
  <si>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</si>
  <si>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</si>
  <si>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</si>
  <si>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</si>
  <si>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</si>
  <si>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</si>
  <si>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</si>
  <si>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</si>
  <si>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</si>
  <si>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</si>
  <si>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</si>
  <si>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</si>
  <si>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</si>
  <si>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</si>
  <si>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</si>
  <si>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</si>
  <si>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</si>
  <si>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</si>
  <si>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</si>
  <si>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</si>
  <si>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</si>
  <si>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</si>
  <si>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</si>
  <si>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</si>
  <si>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</si>
  <si>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</si>
  <si>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</si>
  <si>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</si>
  <si>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</si>
  <si>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</si>
  <si>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</si>
  <si>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</si>
  <si>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</si>
  <si>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</si>
  <si>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</si>
  <si>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</si>
  <si>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</si>
  <si>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</si>
  <si>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</si>
  <si>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</si>
  <si>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</si>
  <si>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</si>
  <si>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</si>
  <si>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</si>
  <si>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</si>
  <si>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</si>
  <si>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</si>
  <si>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</si>
  <si>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</si>
  <si>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</si>
  <si>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</si>
  <si>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</si>
  <si>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</si>
  <si>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</si>
  <si>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</si>
  <si>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</si>
  <si>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</si>
  <si>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</si>
  <si>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</si>
  <si>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</si>
  <si>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</si>
  <si>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</si>
  <si>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</si>
  <si>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</si>
  <si>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</si>
  <si>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</si>
  <si>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</si>
  <si>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</si>
  <si>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</si>
  <si>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</si>
  <si>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</si>
  <si>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</si>
  <si>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</si>
  <si>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</si>
  <si>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</si>
  <si>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</si>
  <si>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</si>
  <si>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</si>
  <si>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</si>
  <si>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</si>
  <si>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</si>
  <si>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</si>
  <si>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</si>
  <si>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</si>
  <si>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</si>
  <si>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</si>
  <si>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</si>
  <si>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</si>
  <si>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</si>
  <si>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</si>
  <si>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</si>
  <si>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</si>
  <si>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</si>
  <si>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</si>
  <si>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</si>
  <si>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</si>
  <si>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</si>
  <si>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</si>
  <si>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</si>
  <si>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</si>
  <si>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</si>
  <si>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</si>
  <si>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</si>
  <si>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</si>
  <si>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</si>
  <si>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</si>
  <si>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</si>
  <si>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</si>
  <si>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</si>
  <si>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</si>
  <si>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</si>
  <si>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</si>
  <si>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</si>
  <si>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</si>
  <si>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</si>
  <si>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</si>
  <si>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</si>
  <si>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</si>
  <si>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</si>
  <si>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</si>
  <si>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</si>
  <si>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</si>
  <si>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</si>
  <si>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</si>
  <si>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</si>
  <si>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</si>
  <si>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</si>
  <si>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</si>
  <si>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</si>
  <si>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</si>
  <si>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</si>
  <si>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</si>
  <si>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</si>
  <si>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</si>
  <si>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</si>
  <si>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</si>
  <si>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</si>
  <si>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</si>
  <si>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</si>
  <si>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</si>
  <si>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</si>
  <si>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</si>
  <si>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</si>
  <si>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</si>
  <si>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</si>
  <si>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</si>
  <si>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</si>
  <si>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</si>
  <si>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</si>
  <si>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</si>
  <si>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</si>
  <si>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</si>
  <si>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</si>
  <si>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</si>
  <si>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</si>
  <si>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</si>
  <si>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</si>
  <si>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</si>
  <si>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</si>
  <si>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</si>
  <si>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</si>
  <si>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</si>
  <si>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</si>
  <si>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</si>
  <si>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</si>
  <si>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</si>
  <si>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</si>
  <si>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</si>
  <si>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</si>
  <si>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</si>
  <si>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</si>
  <si>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</si>
  <si>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</si>
  <si>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</si>
  <si>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</si>
  <si>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</si>
  <si>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</si>
  <si>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</si>
  <si>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</si>
  <si>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</si>
  <si>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</si>
  <si>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</si>
  <si>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</si>
  <si>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</si>
  <si>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</si>
  <si>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</si>
  <si>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</si>
  <si>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</si>
  <si>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</si>
  <si>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</si>
  <si>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</si>
  <si>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</si>
  <si>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</si>
  <si>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</si>
  <si>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</si>
  <si>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</si>
  <si>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</si>
  <si>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</si>
  <si>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</si>
  <si>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</si>
  <si>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</si>
  <si>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</si>
  <si>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</si>
  <si>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</si>
  <si>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</si>
  <si>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</si>
  <si>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</si>
  <si>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</si>
  <si>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</si>
  <si>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</si>
  <si>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</si>
  <si>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</si>
  <si>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</si>
  <si>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</si>
  <si>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</si>
  <si>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</si>
  <si>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</si>
  <si>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</si>
  <si>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</si>
  <si>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</si>
  <si>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</si>
  <si>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</si>
  <si>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</si>
  <si>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</si>
  <si>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</si>
  <si>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</si>
  <si>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</si>
  <si>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</si>
  <si>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</si>
  <si>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</si>
  <si>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</si>
  <si>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</si>
  <si>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</si>
  <si>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</si>
  <si>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</si>
  <si>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</si>
  <si>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</si>
  <si>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</si>
  <si>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</si>
  <si>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</si>
  <si>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</si>
  <si>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</si>
  <si>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</si>
  <si>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</si>
  <si>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</si>
  <si>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</si>
  <si>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</si>
  <si>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</si>
  <si>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</si>
  <si>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</si>
  <si>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</si>
  <si>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</si>
  <si>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</si>
  <si>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</si>
  <si>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</si>
  <si>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</si>
  <si>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</si>
  <si>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</si>
  <si>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</si>
  <si>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</si>
  <si>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</si>
  <si>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</si>
  <si>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</si>
  <si>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</si>
  <si>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</si>
  <si>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</si>
  <si>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</si>
  <si>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</si>
  <si>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</si>
  <si>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</si>
  <si>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</si>
  <si>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</si>
  <si>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</si>
  <si>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</si>
  <si>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</si>
  <si>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</si>
  <si>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</si>
  <si>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</si>
  <si>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</si>
  <si>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</si>
  <si>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</si>
  <si>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</si>
  <si>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</si>
  <si>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</si>
  <si>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</si>
  <si>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</si>
  <si>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</si>
  <si>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</si>
  <si>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</si>
  <si>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</si>
  <si>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</si>
  <si>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</si>
  <si>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</si>
  <si>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</si>
  <si>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</si>
  <si>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</si>
  <si>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</si>
  <si>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</si>
  <si>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</si>
  <si>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</si>
  <si>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</si>
  <si>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</si>
  <si>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</si>
  <si>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</si>
  <si>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</si>
  <si>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</si>
  <si>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</si>
  <si>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</si>
  <si>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</si>
  <si>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</si>
  <si>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</si>
  <si>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</si>
  <si>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</si>
  <si>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</si>
  <si>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</si>
  <si>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</si>
  <si>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</si>
  <si>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</si>
  <si>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</si>
  <si>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</si>
  <si>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</si>
  <si>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</si>
  <si>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</si>
  <si>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</si>
  <si>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</si>
  <si>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</si>
  <si>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</si>
  <si>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</si>
  <si>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</si>
  <si>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</si>
  <si>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</si>
  <si>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</si>
  <si>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</si>
  <si>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</si>
  <si>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</si>
  <si>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</si>
  <si>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</si>
  <si>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</si>
  <si>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</si>
  <si>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</si>
  <si>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</si>
  <si>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</si>
  <si>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</si>
  <si>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</si>
  <si>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</si>
  <si>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</si>
  <si>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</si>
  <si>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</si>
  <si>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</si>
  <si>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</si>
  <si>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</si>
  <si>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</si>
  <si>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</si>
  <si>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</si>
  <si>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</si>
  <si>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</si>
  <si>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</si>
  <si>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</si>
  <si>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</si>
  <si>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</si>
  <si>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</si>
  <si>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</si>
  <si>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</si>
  <si>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</si>
  <si>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</si>
  <si>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</si>
  <si>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</si>
  <si>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</si>
  <si>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</si>
  <si>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</si>
  <si>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</si>
  <si>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</si>
  <si>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</si>
  <si>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</si>
  <si>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</si>
  <si>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</si>
  <si>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</si>
  <si>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</si>
  <si>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</si>
  <si>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</si>
  <si>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</si>
  <si>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</si>
  <si>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</si>
  <si>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</si>
  <si>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</si>
  <si>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</si>
  <si>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</si>
  <si>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</si>
  <si>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</si>
  <si>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</si>
  <si>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</si>
  <si>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</si>
  <si>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</si>
  <si>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</si>
  <si>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</si>
  <si>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</si>
  <si>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</si>
  <si>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</si>
  <si>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</si>
  <si>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</si>
  <si>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</si>
  <si>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</si>
  <si>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</si>
  <si>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</si>
  <si>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</si>
  <si>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</si>
  <si>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</si>
  <si>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</si>
  <si>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</si>
  <si>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</si>
  <si>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</si>
  <si>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</si>
  <si>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</si>
  <si>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</si>
  <si>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</si>
  <si>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</si>
  <si>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</si>
  <si>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</si>
  <si>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</si>
  <si>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</si>
  <si>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</si>
  <si>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</si>
  <si>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</si>
  <si>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</si>
  <si>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</si>
  <si>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</si>
  <si>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</si>
  <si>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</si>
  <si>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</si>
  <si>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</si>
  <si>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</si>
  <si>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</si>
  <si>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</si>
  <si>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</si>
  <si>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</si>
  <si>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</si>
  <si>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</si>
  <si>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</si>
  <si>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</si>
  <si>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</si>
  <si>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</si>
  <si>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</si>
  <si>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</si>
  <si>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</si>
  <si>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</si>
  <si>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</si>
  <si>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</si>
  <si>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</si>
  <si>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</si>
  <si>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</si>
  <si>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</si>
  <si>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</si>
  <si>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</si>
  <si>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</si>
  <si>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</si>
  <si>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</si>
  <si>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</si>
  <si>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</si>
  <si>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</si>
  <si>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</si>
  <si>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</si>
  <si>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</si>
  <si>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</si>
  <si>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</si>
  <si>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</si>
  <si>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</si>
  <si>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</si>
  <si>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</si>
  <si>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</si>
  <si>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</si>
  <si>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</si>
  <si>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</si>
  <si>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</si>
  <si>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</si>
  <si>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</si>
  <si>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</si>
  <si>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</si>
  <si>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</si>
  <si>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</si>
  <si>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</si>
  <si>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</si>
  <si>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</si>
  <si>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</si>
  <si>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</si>
  <si>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</si>
  <si>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</si>
  <si>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</si>
  <si>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</si>
  <si>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</si>
  <si>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</si>
  <si>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</si>
  <si>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</si>
  <si>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</si>
  <si>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</si>
  <si>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</si>
  <si>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</si>
  <si>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</si>
  <si>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</si>
  <si>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</si>
  <si>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</si>
  <si>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</si>
  <si>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</si>
  <si>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</si>
  <si>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</si>
  <si>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</si>
  <si>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</si>
  <si>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</si>
  <si>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</si>
  <si>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</si>
  <si>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</si>
  <si>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</si>
  <si>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</si>
  <si>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</si>
  <si>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</si>
  <si>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</si>
  <si>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</si>
  <si>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</si>
  <si>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</si>
  <si>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</si>
  <si>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</si>
  <si>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</si>
  <si>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</si>
  <si>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</si>
  <si>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</si>
  <si>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</si>
  <si>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</si>
  <si>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</si>
  <si>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</si>
  <si>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</si>
  <si>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</si>
  <si>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</si>
  <si>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</si>
  <si>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</si>
  <si>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</si>
  <si>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</si>
  <si>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</si>
  <si>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</si>
  <si>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</si>
  <si>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</si>
  <si>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</si>
  <si>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</si>
  <si>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</si>
  <si>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</si>
  <si>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</si>
  <si>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</si>
  <si>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</si>
  <si>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</si>
  <si>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</si>
  <si>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</si>
  <si>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</si>
  <si>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</si>
  <si>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</si>
  <si>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</si>
  <si>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</si>
  <si>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</si>
  <si>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</si>
  <si>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</si>
  <si>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</si>
  <si>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</si>
  <si>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</si>
  <si>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</si>
  <si>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</si>
  <si>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</si>
  <si>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</si>
  <si>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</si>
  <si>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</si>
  <si>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</si>
  <si>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</si>
  <si>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</si>
  <si>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</si>
  <si>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</si>
  <si>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</si>
  <si>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</si>
  <si>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</si>
  <si>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</si>
  <si>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</si>
  <si>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</si>
  <si>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</si>
  <si>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</si>
  <si>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</si>
  <si>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</si>
  <si>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</si>
  <si>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</si>
  <si>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</si>
  <si>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</si>
  <si>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</si>
  <si>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</si>
  <si>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</si>
  <si>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</si>
  <si>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</si>
  <si>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</si>
  <si>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</si>
  <si>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</si>
  <si>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</si>
  <si>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</si>
  <si>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</si>
  <si>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</si>
  <si>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</si>
  <si>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</si>
  <si>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</si>
  <si>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</si>
  <si>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</si>
  <si>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</si>
  <si>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</si>
  <si>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</si>
  <si>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</si>
  <si>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</si>
  <si>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</si>
  <si>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</si>
  <si>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</si>
  <si>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</si>
  <si>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</si>
  <si>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</si>
  <si>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</si>
  <si>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</si>
  <si>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</si>
  <si>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</si>
  <si>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</si>
  <si>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</si>
  <si>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</si>
  <si>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</si>
  <si>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</si>
  <si>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</si>
  <si>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</si>
  <si>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</si>
  <si>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</si>
  <si>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</si>
  <si>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</si>
  <si>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</si>
  <si>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</si>
  <si>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</si>
  <si>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</si>
  <si>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</si>
  <si>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</si>
  <si>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</si>
  <si>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</si>
  <si>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</si>
  <si>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</si>
  <si>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</si>
  <si>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</si>
  <si>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</si>
  <si>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</si>
  <si>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</si>
  <si>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</si>
  <si>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</si>
  <si>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</si>
  <si>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</si>
  <si>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</si>
  <si>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</si>
  <si>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</si>
  <si>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</si>
  <si>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</si>
  <si>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</si>
  <si>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</si>
  <si>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</si>
  <si>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</si>
  <si>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</si>
  <si>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</si>
  <si>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</si>
  <si>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</si>
  <si>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</si>
  <si>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</si>
  <si>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</si>
  <si>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</si>
  <si>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</si>
  <si>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</si>
  <si>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</si>
  <si>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</si>
  <si>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</si>
  <si>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</si>
  <si>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</si>
  <si>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</si>
  <si>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</si>
  <si>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</si>
  <si>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</si>
  <si>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</si>
  <si>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</si>
  <si>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</si>
  <si>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</si>
  <si>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</si>
  <si>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</si>
  <si>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</si>
  <si>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</si>
  <si>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</si>
  <si>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</si>
  <si>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</si>
  <si>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</si>
  <si>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</si>
  <si>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</si>
  <si>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</si>
  <si>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</si>
  <si>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</si>
  <si>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</si>
  <si>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</si>
  <si>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</si>
  <si>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</si>
  <si>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</si>
  <si>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</si>
  <si>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</si>
  <si>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</si>
  <si>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</si>
  <si>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</si>
  <si>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</si>
  <si>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</si>
  <si>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</si>
  <si>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</si>
  <si>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</si>
  <si>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</si>
  <si>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</si>
  <si>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</si>
  <si>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</si>
  <si>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</si>
  <si>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</si>
  <si>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</si>
  <si>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</si>
  <si>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</si>
  <si>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</si>
  <si>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</si>
  <si>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</si>
  <si>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</si>
  <si>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</si>
  <si>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</si>
  <si>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</si>
  <si>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</si>
  <si>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</si>
  <si>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</si>
  <si>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</si>
  <si>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</si>
  <si>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</si>
  <si>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</si>
  <si>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</si>
  <si>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</si>
  <si>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</si>
  <si>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</si>
  <si>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</si>
  <si>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</si>
  <si>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</si>
  <si>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</si>
  <si>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</si>
  <si>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</si>
  <si>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</si>
  <si>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</si>
  <si>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</si>
  <si>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</si>
  <si>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</si>
  <si>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</si>
  <si>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</si>
  <si>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</si>
  <si>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</si>
  <si>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</si>
  <si>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</si>
  <si>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</si>
  <si>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</si>
  <si>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</si>
  <si>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</si>
  <si>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</si>
  <si>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</si>
  <si>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</si>
  <si>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</si>
  <si>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</si>
  <si>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</si>
  <si>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</si>
  <si>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</si>
  <si>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</si>
  <si>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</si>
  <si>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</si>
  <si>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</si>
  <si>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</si>
  <si>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</si>
  <si>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</si>
  <si>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</si>
  <si>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</si>
  <si>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</si>
  <si>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</si>
  <si>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</si>
  <si>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</si>
  <si>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</si>
  <si>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</si>
  <si>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</si>
  <si>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</si>
  <si>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</si>
  <si>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</si>
  <si>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</si>
  <si>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</si>
  <si>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</si>
  <si>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</si>
  <si>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</si>
  <si>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</si>
  <si>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</si>
  <si>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</si>
  <si>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</si>
  <si>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</si>
  <si>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</si>
  <si>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</si>
  <si>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</si>
  <si>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</si>
  <si>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</si>
  <si>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</si>
  <si>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</si>
  <si>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</si>
  <si>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</si>
  <si>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</si>
  <si>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</si>
  <si>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</si>
  <si>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</si>
  <si>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</si>
  <si>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</si>
  <si>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</si>
  <si>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</si>
  <si>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</si>
  <si>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</si>
  <si>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</si>
  <si>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</si>
  <si>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</si>
  <si>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</si>
  <si>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</si>
  <si>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</si>
  <si>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</si>
  <si>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</si>
  <si>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</si>
  <si>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</si>
  <si>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</si>
  <si>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</si>
  <si>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</si>
  <si>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</si>
  <si>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</si>
  <si>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</si>
  <si>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</si>
  <si>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</si>
  <si>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</si>
  <si>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</si>
  <si>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</si>
  <si>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</si>
  <si>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</si>
  <si>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</si>
  <si>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</si>
  <si>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</si>
  <si>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</si>
  <si>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</si>
  <si>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</si>
  <si>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</si>
  <si>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</si>
  <si>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</si>
  <si>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</si>
  <si>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</si>
  <si>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</si>
  <si>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</si>
  <si>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</si>
  <si>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</si>
  <si>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</si>
  <si>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</si>
  <si>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</si>
  <si>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</si>
  <si>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</si>
  <si>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</si>
  <si>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</si>
  <si>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</si>
  <si>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</si>
  <si>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</si>
  <si>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</si>
  <si>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</si>
  <si>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</si>
  <si>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</si>
  <si>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</si>
  <si>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</si>
  <si>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</si>
  <si>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</si>
  <si>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</si>
  <si>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</si>
  <si>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</si>
  <si>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</si>
  <si>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</si>
  <si>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</si>
  <si>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</si>
  <si>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</si>
  <si>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</si>
  <si>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</si>
  <si>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</si>
  <si>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</si>
  <si>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</si>
  <si>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</si>
  <si>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</si>
  <si>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</si>
  <si>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</si>
  <si>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</si>
  <si>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</si>
  <si>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</si>
  <si>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</si>
  <si>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</si>
  <si>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</si>
  <si>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</si>
  <si>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</si>
  <si>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</si>
  <si>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</si>
  <si>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</si>
  <si>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</si>
  <si>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</si>
  <si>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</si>
  <si>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</si>
  <si>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</si>
  <si>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</si>
  <si>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</si>
  <si>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</si>
  <si>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</si>
  <si>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</si>
  <si>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</si>
  <si>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</si>
  <si>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</si>
  <si>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</si>
  <si>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</si>
  <si>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</si>
  <si>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</si>
  <si>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</si>
  <si>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</si>
  <si>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</si>
  <si>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</si>
  <si>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</si>
  <si>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</si>
  <si>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</si>
  <si>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</si>
  <si>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</si>
  <si>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</si>
  <si>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</si>
  <si>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</si>
  <si>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</si>
  <si>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</si>
  <si>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</si>
  <si>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</si>
  <si>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</si>
  <si>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</si>
  <si>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</si>
  <si>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</si>
  <si>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</si>
  <si>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</si>
  <si>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</si>
  <si>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</si>
  <si>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</si>
  <si>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</si>
  <si>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</si>
  <si>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</si>
  <si>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</si>
  <si>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</si>
  <si>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</si>
  <si>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</si>
  <si>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</si>
  <si>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</si>
  <si>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</si>
  <si>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</si>
  <si>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</si>
  <si>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</si>
  <si>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</si>
  <si>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</si>
  <si>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</si>
  <si>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</si>
  <si>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</si>
  <si>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</si>
  <si>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</si>
  <si>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</si>
  <si>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</si>
  <si>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</si>
  <si>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</si>
  <si>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</si>
  <si>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</si>
  <si>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</si>
  <si>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</si>
  <si>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</si>
  <si>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</si>
  <si>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</si>
  <si>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</si>
  <si>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</si>
  <si>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</si>
  <si>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</si>
  <si>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</si>
  <si>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</si>
  <si>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</si>
  <si>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</si>
  <si>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</si>
  <si>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</si>
  <si>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</si>
  <si>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</si>
  <si>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</si>
  <si>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</si>
  <si>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</si>
  <si>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</si>
  <si>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</si>
  <si>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</si>
  <si>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</si>
  <si>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</si>
  <si>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</si>
  <si>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</si>
  <si>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</si>
  <si>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</si>
  <si>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</si>
  <si>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</si>
  <si>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</si>
  <si>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</si>
  <si>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</si>
  <si>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</si>
  <si>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</si>
  <si>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</si>
  <si>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</si>
  <si>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</si>
  <si>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</si>
  <si>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</si>
  <si>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</si>
  <si>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</si>
  <si>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</si>
  <si>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</si>
  <si>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</si>
  <si>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</si>
  <si>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</si>
  <si>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</si>
  <si>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</si>
  <si>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</si>
  <si>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</si>
  <si>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</si>
  <si>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</si>
  <si>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</si>
  <si>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</si>
  <si>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</si>
  <si>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</si>
  <si>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</si>
  <si>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</si>
  <si>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</si>
  <si>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</si>
  <si>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</si>
  <si>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</si>
  <si>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</si>
  <si>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</si>
  <si>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</si>
  <si>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</si>
  <si>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</si>
  <si>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</si>
  <si>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</si>
  <si>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</si>
  <si>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</si>
  <si>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</si>
  <si>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</si>
  <si>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</si>
  <si>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</si>
  <si>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</si>
  <si>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</si>
  <si>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</si>
  <si>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</si>
  <si>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</si>
  <si>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</si>
  <si>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</si>
  <si>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</si>
  <si>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</si>
  <si>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</si>
  <si>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</si>
  <si>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</si>
  <si>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</si>
  <si>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</si>
  <si>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</si>
  <si>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</si>
  <si>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</si>
  <si>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</si>
  <si>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</si>
  <si>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</si>
  <si>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</si>
  <si>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</si>
  <si>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</si>
  <si>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</si>
  <si>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</si>
  <si>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</si>
  <si>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</si>
  <si>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</si>
  <si>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</si>
  <si>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</si>
  <si>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</si>
  <si>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</si>
  <si>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</si>
  <si>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</si>
  <si>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</si>
  <si>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</si>
  <si>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</si>
  <si>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</si>
  <si>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</si>
  <si>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</si>
  <si>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</si>
  <si>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</si>
  <si>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</si>
  <si>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</si>
  <si>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</si>
  <si>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</si>
  <si>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</si>
  <si>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</si>
  <si>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</si>
  <si>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</si>
  <si>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</si>
  <si>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</si>
  <si>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</si>
  <si>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</si>
  <si>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</si>
  <si>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</si>
  <si>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</si>
  <si>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</si>
  <si>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</si>
  <si>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</si>
  <si>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</si>
  <si>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</si>
  <si>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</si>
  <si>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</si>
  <si>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</si>
  <si>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</si>
  <si>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</si>
  <si>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</si>
  <si>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</si>
  <si>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</si>
  <si>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</si>
  <si>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</si>
  <si>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</si>
  <si>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</si>
  <si>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</si>
  <si>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</si>
  <si>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</si>
  <si>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</si>
  <si>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</si>
  <si>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</si>
  <si>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</si>
  <si>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</si>
  <si>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</si>
  <si>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</si>
  <si>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</si>
  <si>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</si>
  <si>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</si>
  <si>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</si>
  <si>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</si>
  <si>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</si>
  <si>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</si>
  <si>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</si>
  <si>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</si>
  <si>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</si>
  <si>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</si>
  <si>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</si>
  <si>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</si>
  <si>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</si>
  <si>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</si>
  <si>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</si>
  <si>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</si>
  <si>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</si>
  <si>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</si>
  <si>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</si>
  <si>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</si>
  <si>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</si>
  <si>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</si>
  <si>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</si>
  <si>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</si>
  <si>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</si>
  <si>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</si>
  <si>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</si>
  <si>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</si>
  <si>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</si>
  <si>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</si>
  <si>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</si>
  <si>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</si>
  <si>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</si>
  <si>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</si>
  <si>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</si>
  <si>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</si>
  <si>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</si>
  <si>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</si>
  <si>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</si>
  <si>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</si>
  <si>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</si>
  <si>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</si>
  <si>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</si>
  <si>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</si>
  <si>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</si>
  <si>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</si>
  <si>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</si>
  <si>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</si>
  <si>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</si>
  <si>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</si>
  <si>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</si>
  <si>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</si>
  <si>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</si>
  <si>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</si>
  <si>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</si>
  <si>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</si>
  <si>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</si>
  <si>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</si>
  <si>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</si>
  <si>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</si>
  <si>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</si>
  <si>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</si>
  <si>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</si>
  <si>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</si>
  <si>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</si>
  <si>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</si>
  <si>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</si>
  <si>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</si>
  <si>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</si>
  <si>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</si>
  <si>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</si>
  <si>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</si>
  <si>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</si>
  <si>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</si>
  <si>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</si>
  <si>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</si>
  <si>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</si>
  <si>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</si>
  <si>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</si>
  <si>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</si>
  <si>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</si>
  <si>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</si>
  <si>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</si>
  <si>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</si>
  <si>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</si>
  <si>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</si>
  <si>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</si>
  <si>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</si>
  <si>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</si>
  <si>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</si>
  <si>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</si>
  <si>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</si>
  <si>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</si>
  <si>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</si>
  <si>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</si>
  <si>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</si>
  <si>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</si>
  <si>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</si>
  <si>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</si>
  <si>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</si>
  <si>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</si>
  <si>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</si>
  <si>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</si>
  <si>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</si>
  <si>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</si>
  <si>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</si>
  <si>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</si>
  <si>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</si>
  <si>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</si>
  <si>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</si>
  <si>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</si>
  <si>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</si>
  <si>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</si>
  <si>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</si>
  <si>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</si>
  <si>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</si>
  <si>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</si>
  <si>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</si>
  <si>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</si>
  <si>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</si>
  <si>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</si>
  <si>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</si>
  <si>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</si>
  <si>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</si>
  <si>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</si>
  <si>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</si>
  <si>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</si>
  <si>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</si>
  <si>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</si>
  <si>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</si>
  <si>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</si>
  <si>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</si>
  <si>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</si>
  <si>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</si>
  <si>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</si>
  <si>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</si>
  <si>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</si>
  <si>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</si>
  <si>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</si>
  <si>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</si>
  <si>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</si>
  <si>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</si>
  <si>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</si>
  <si>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</si>
  <si>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</si>
  <si>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</si>
  <si>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</si>
  <si>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</si>
  <si>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</si>
  <si>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</si>
  <si>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</si>
  <si>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</si>
  <si>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</si>
  <si>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</si>
  <si>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</si>
  <si>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</si>
  <si>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</si>
  <si>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</si>
  <si>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</si>
  <si>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</si>
  <si>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</si>
  <si>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</si>
  <si>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</si>
  <si>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</si>
  <si>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</si>
  <si>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</si>
  <si>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</si>
  <si>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</si>
  <si>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</si>
  <si>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</si>
  <si>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</si>
  <si>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</si>
  <si>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</si>
  <si>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</si>
  <si>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</si>
  <si>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</si>
  <si>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</si>
  <si>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</si>
  <si>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</si>
  <si>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</si>
  <si>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</si>
  <si>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</si>
  <si>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</si>
  <si>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</si>
  <si>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</si>
  <si>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</si>
  <si>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</si>
  <si>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</si>
  <si>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</si>
  <si>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</si>
  <si>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</si>
  <si>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</si>
  <si>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</si>
  <si>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</si>
  <si>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</si>
  <si>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</si>
  <si>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</si>
  <si>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</si>
  <si>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</si>
  <si>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</si>
  <si>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</si>
  <si>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</si>
  <si>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</si>
  <si>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</si>
  <si>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</si>
  <si>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</si>
  <si>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</si>
  <si>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</si>
  <si>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</si>
  <si>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</si>
  <si>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</si>
  <si>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</si>
  <si>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</si>
  <si>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</si>
  <si>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</si>
  <si>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</si>
  <si>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</si>
  <si>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</si>
  <si>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</si>
  <si>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</si>
  <si>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</si>
  <si>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</si>
  <si>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</si>
  <si>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</si>
  <si>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</si>
  <si>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</si>
  <si>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</si>
  <si>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</si>
  <si>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</si>
  <si>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</si>
  <si>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</si>
  <si>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</si>
  <si>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</si>
  <si>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</si>
  <si>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</si>
  <si>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</si>
  <si>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</si>
  <si>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</si>
  <si>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</si>
  <si>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</si>
  <si>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</si>
  <si>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</si>
  <si>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</si>
  <si>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</si>
  <si>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</si>
  <si>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</si>
  <si>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</si>
  <si>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</si>
  <si>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</si>
  <si>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</si>
  <si>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</si>
  <si>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</si>
  <si>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</si>
  <si>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</si>
  <si>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</si>
  <si>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</si>
  <si>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</si>
  <si>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</si>
  <si>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</si>
  <si>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</si>
  <si>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</si>
  <si>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</si>
  <si>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</si>
  <si>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</si>
  <si>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</si>
  <si>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</si>
  <si>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</si>
  <si>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</si>
  <si>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</si>
  <si>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</si>
  <si>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</si>
  <si>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</si>
  <si>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</si>
  <si>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</si>
  <si>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</si>
  <si>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</si>
  <si>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</si>
  <si>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</si>
  <si>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</si>
  <si>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</si>
  <si>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</si>
  <si>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</si>
  <si>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</si>
  <si>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</si>
  <si>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</si>
  <si>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</si>
  <si>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</si>
  <si>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</si>
  <si>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</si>
  <si>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</si>
  <si>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</si>
  <si>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</si>
  <si>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</si>
  <si>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</si>
  <si>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</si>
  <si>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</si>
  <si>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</si>
  <si>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</si>
  <si>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</si>
  <si>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</si>
  <si>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</si>
  <si>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</si>
  <si>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</si>
  <si>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</si>
  <si>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</si>
  <si>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</si>
  <si>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</si>
  <si>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</si>
  <si>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</si>
  <si>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</si>
  <si>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</si>
  <si>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</si>
  <si>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</si>
  <si>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</si>
  <si>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</si>
  <si>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</si>
  <si>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</si>
  <si>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</si>
  <si>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</si>
  <si>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</si>
  <si>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</si>
  <si>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</si>
  <si>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</si>
  <si>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</si>
  <si>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</si>
  <si>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</si>
  <si>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</si>
  <si>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</si>
  <si>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</si>
  <si>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</si>
  <si>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</si>
  <si>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</si>
  <si>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</si>
  <si>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</si>
  <si>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</si>
  <si>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</si>
  <si>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</si>
  <si>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</si>
  <si>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</si>
  <si>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</si>
  <si>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</si>
  <si>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</si>
  <si>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</si>
  <si>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</si>
  <si>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</si>
  <si>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</si>
  <si>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</si>
  <si>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</si>
  <si>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</si>
  <si>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</si>
  <si>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</si>
  <si>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</si>
  <si>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</si>
  <si>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</si>
  <si>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</si>
  <si>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</si>
  <si>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</si>
  <si>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</si>
  <si>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</si>
  <si>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</si>
  <si>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</si>
  <si>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</si>
  <si>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</si>
  <si>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</si>
  <si>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</si>
  <si>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</si>
  <si>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</si>
  <si>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</si>
  <si>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</si>
  <si>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</si>
  <si>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</si>
  <si>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</si>
  <si>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</si>
  <si>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</si>
  <si>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</si>
  <si>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</si>
  <si>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</si>
  <si>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</si>
  <si>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</si>
  <si>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</si>
  <si>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</si>
  <si>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</si>
  <si>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</si>
  <si>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</si>
  <si>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</si>
  <si>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</si>
  <si>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</si>
  <si>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</si>
  <si>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</si>
  <si>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</si>
  <si>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</si>
  <si>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</si>
  <si>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</si>
  <si>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</si>
  <si>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</si>
  <si>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</si>
  <si>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</si>
  <si>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</si>
  <si>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</si>
  <si>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</si>
  <si>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</si>
  <si>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</si>
  <si>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</si>
  <si>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</si>
  <si>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</si>
  <si>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</si>
  <si>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</si>
  <si>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</si>
  <si>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</si>
  <si>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</si>
  <si>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</si>
  <si>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</si>
  <si>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</si>
  <si>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</si>
  <si>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</si>
  <si>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</si>
  <si>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</si>
  <si>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</si>
  <si>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</si>
  <si>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</si>
  <si>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</si>
  <si>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</si>
  <si>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</si>
  <si>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</si>
  <si>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</si>
  <si>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</si>
  <si>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</si>
  <si>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</si>
  <si>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</si>
  <si>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</si>
  <si>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</si>
  <si>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</si>
  <si>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</si>
  <si>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</si>
  <si>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</si>
  <si>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</si>
  <si>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</si>
  <si>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</si>
  <si>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</si>
  <si>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</si>
  <si>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</si>
  <si>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</si>
  <si>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</si>
  <si>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</si>
  <si>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</si>
  <si>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</si>
  <si>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</si>
  <si>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</si>
  <si>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</si>
  <si>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</si>
  <si>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</si>
  <si>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</si>
  <si>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</si>
  <si>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</si>
  <si>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</si>
  <si>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</si>
  <si>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</si>
  <si>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</si>
  <si>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</si>
  <si>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</si>
  <si>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</si>
  <si>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</si>
  <si>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</si>
  <si>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</si>
  <si>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</si>
  <si>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</si>
  <si>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</si>
  <si>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</si>
  <si>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</si>
  <si>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</si>
  <si>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</si>
  <si>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</si>
  <si>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</si>
  <si>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</si>
  <si>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</si>
  <si>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</si>
  <si>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</si>
  <si>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</si>
  <si>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</si>
  <si>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</si>
  <si>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</si>
  <si>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</si>
  <si>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</si>
  <si>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</si>
  <si>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</si>
  <si>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</si>
  <si>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</si>
  <si>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</si>
  <si>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</si>
  <si>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</si>
  <si>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</si>
  <si>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</si>
  <si>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</si>
  <si>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</si>
  <si>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</si>
  <si>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</si>
  <si>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</si>
  <si>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</si>
  <si>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</si>
  <si>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</si>
  <si>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</si>
  <si>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</si>
  <si>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</si>
  <si>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</si>
  <si>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</si>
  <si>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</si>
  <si>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</si>
  <si>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</si>
  <si>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</si>
  <si>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</si>
  <si>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</si>
  <si>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</si>
  <si>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</si>
  <si>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</si>
  <si>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</si>
  <si>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</si>
  <si>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</si>
  <si>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</si>
  <si>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</si>
  <si>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</si>
  <si>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</si>
  <si>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</si>
  <si>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</si>
  <si>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</si>
  <si>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</si>
  <si>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</si>
  <si>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</si>
  <si>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</si>
  <si>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</si>
  <si>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</si>
  <si>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</si>
  <si>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</si>
  <si>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</si>
  <si>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</si>
  <si>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</si>
  <si>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</si>
  <si>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</si>
  <si>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</si>
  <si>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</si>
  <si>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</si>
  <si>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</si>
  <si>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</si>
  <si>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</si>
  <si>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</si>
  <si>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</si>
  <si>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</si>
  <si>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</si>
  <si>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</si>
  <si>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</si>
  <si>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</si>
  <si>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</si>
  <si>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</si>
  <si>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</si>
  <si>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</si>
  <si>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</si>
  <si>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</si>
  <si>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</si>
  <si>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</si>
  <si>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</si>
  <si>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</si>
  <si>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</si>
  <si>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</si>
  <si>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</si>
  <si>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</si>
  <si>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</si>
  <si>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</si>
  <si>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</si>
  <si>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</si>
  <si>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</si>
  <si>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</si>
  <si>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</si>
  <si>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</si>
  <si>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</si>
  <si>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</si>
  <si>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</si>
  <si>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</si>
  <si>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</si>
  <si>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</si>
  <si>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</si>
  <si>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</si>
  <si>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</si>
  <si>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</si>
  <si>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</si>
  <si>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</si>
  <si>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</si>
  <si>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</si>
  <si>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</si>
  <si>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</si>
  <si>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</si>
  <si>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</si>
  <si>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</si>
  <si>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</si>
  <si>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</si>
  <si>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</si>
  <si>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</si>
  <si>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</si>
  <si>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</si>
  <si>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</si>
  <si>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</si>
  <si>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</si>
  <si>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</si>
  <si>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</si>
  <si>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</si>
  <si>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</si>
  <si>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</si>
  <si>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</si>
  <si>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</si>
  <si>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</si>
  <si>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</si>
  <si>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</si>
  <si>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</si>
  <si>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</si>
  <si>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</si>
  <si>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</si>
  <si>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</si>
  <si>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</si>
  <si>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</si>
  <si>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</si>
  <si>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</si>
  <si>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</si>
  <si>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</si>
  <si>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</si>
  <si>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</si>
  <si>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</si>
  <si>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</si>
  <si>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</si>
  <si>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</si>
  <si>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</si>
  <si>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</si>
  <si>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</si>
  <si>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</si>
  <si>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</si>
  <si>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</si>
  <si>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</si>
  <si>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</si>
  <si>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</si>
  <si>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</si>
  <si>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</si>
  <si>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</si>
  <si>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</si>
  <si>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</si>
  <si>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</si>
  <si>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</si>
  <si>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</si>
  <si>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</si>
  <si>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</si>
  <si>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</si>
  <si>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</si>
  <si>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</si>
  <si>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</si>
  <si>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</si>
  <si>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</si>
  <si>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</si>
  <si>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</si>
  <si>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</si>
  <si>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</si>
  <si>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</si>
  <si>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</si>
  <si>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</si>
  <si>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</si>
  <si>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</si>
  <si>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</si>
  <si>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</si>
  <si>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</si>
  <si>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</si>
  <si>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</si>
  <si>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</si>
  <si>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</si>
  <si>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</si>
  <si>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</si>
  <si>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</si>
  <si>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</si>
  <si>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</si>
  <si>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</si>
  <si>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</si>
  <si>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</si>
  <si>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</si>
  <si>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</si>
  <si>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</si>
  <si>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</si>
  <si>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</si>
  <si>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</si>
  <si>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</si>
  <si>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</si>
  <si>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</si>
  <si>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</si>
  <si>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</si>
  <si>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</si>
  <si>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</si>
  <si>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</si>
  <si>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</si>
  <si>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</si>
  <si>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</si>
  <si>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</si>
  <si>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</si>
  <si>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</si>
  <si>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</si>
  <si>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</si>
  <si>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</si>
  <si>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</si>
  <si>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</si>
  <si>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</si>
  <si>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</si>
  <si>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</si>
  <si>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</si>
  <si>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</si>
  <si>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</si>
  <si>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</si>
  <si>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</si>
  <si>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</si>
  <si>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</si>
  <si>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</si>
  <si>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</si>
  <si>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</si>
  <si>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</si>
  <si>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</si>
  <si>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</si>
  <si>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</si>
  <si>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</si>
  <si>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</si>
  <si>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</si>
  <si>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</si>
  <si>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</si>
  <si>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</si>
  <si>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</si>
  <si>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</si>
  <si>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</si>
  <si>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</si>
  <si>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</si>
  <si>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</si>
  <si>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</si>
  <si>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</si>
  <si>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</si>
  <si>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</si>
  <si>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</si>
  <si>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</si>
  <si>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</si>
  <si>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</si>
  <si>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</si>
  <si>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</si>
  <si>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</si>
  <si>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</si>
  <si>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</si>
  <si>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</si>
  <si>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</si>
  <si>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</si>
  <si>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</si>
  <si>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</si>
  <si>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</si>
  <si>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</si>
  <si>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</si>
  <si>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</si>
  <si>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</si>
  <si>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</si>
  <si>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</si>
  <si>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</si>
  <si>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</si>
  <si>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</si>
  <si>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</si>
  <si>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</si>
  <si>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</si>
  <si>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</si>
  <si>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</si>
  <si>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</si>
  <si>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</si>
  <si>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</si>
  <si>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</si>
  <si>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</si>
  <si>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</si>
  <si>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</si>
  <si>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</si>
  <si>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</si>
  <si>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</si>
  <si>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</si>
  <si>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</si>
  <si>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</si>
  <si>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</si>
  <si>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</si>
  <si>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</si>
  <si>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</si>
  <si>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</si>
  <si>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</si>
  <si>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</si>
  <si>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</si>
  <si>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</si>
  <si>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</si>
  <si>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</si>
  <si>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</si>
  <si>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</si>
  <si>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</si>
  <si>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</si>
  <si>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</si>
  <si>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</si>
  <si>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</si>
  <si>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</si>
  <si>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</si>
  <si>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</si>
  <si>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</si>
  <si>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</si>
  <si>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</si>
  <si>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</si>
  <si>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</si>
  <si>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</si>
  <si>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</si>
  <si>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</si>
  <si>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</si>
  <si>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</si>
  <si>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</si>
  <si>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</si>
  <si>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</si>
  <si>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</si>
  <si>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</si>
  <si>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</si>
  <si>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</si>
  <si>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</si>
  <si>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</si>
  <si>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</si>
  <si>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</si>
  <si>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</si>
  <si>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</si>
  <si>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</si>
  <si>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</si>
  <si>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</si>
  <si>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</si>
  <si>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</si>
  <si>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</si>
  <si>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</si>
  <si>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</si>
  <si>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</si>
  <si>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</si>
  <si>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</si>
  <si>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</si>
  <si>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</si>
  <si>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</si>
  <si>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</si>
  <si>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</si>
  <si>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</si>
  <si>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</si>
  <si>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</si>
  <si>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</si>
  <si>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</si>
  <si>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</si>
  <si>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</si>
  <si>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</si>
  <si>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</si>
  <si>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</si>
  <si>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</si>
  <si>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</si>
  <si>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</si>
  <si>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</si>
  <si>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</si>
  <si>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</si>
  <si>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</si>
  <si>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</si>
  <si>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</si>
  <si>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</si>
  <si>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</si>
  <si>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</si>
  <si>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</si>
  <si>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</si>
  <si>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</si>
  <si>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</si>
  <si>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</si>
  <si>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</si>
  <si>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</si>
  <si>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</si>
  <si>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</si>
  <si>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</si>
  <si>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</si>
  <si>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</si>
  <si>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</si>
  <si>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</si>
  <si>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</si>
  <si>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</si>
  <si>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</si>
  <si>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</si>
  <si>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</si>
  <si>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</si>
  <si>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</si>
  <si>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</si>
  <si>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</si>
  <si>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</si>
  <si>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</si>
  <si>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</si>
  <si>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</si>
  <si>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</si>
  <si>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</si>
  <si>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</si>
  <si>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</si>
  <si>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</si>
  <si>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</si>
  <si>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</si>
  <si>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</si>
  <si>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</si>
  <si>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</si>
  <si>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</si>
  <si>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</si>
  <si>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</si>
  <si>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</si>
  <si>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</si>
  <si>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</si>
  <si>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</si>
  <si>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</si>
  <si>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</si>
  <si>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</si>
  <si>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</si>
  <si>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</si>
  <si>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</si>
  <si>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</si>
  <si>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</si>
  <si>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</si>
  <si>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</si>
  <si>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</si>
  <si>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</si>
  <si>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</si>
  <si>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</si>
  <si>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</si>
  <si>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</si>
  <si>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</si>
  <si>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</si>
  <si>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</si>
  <si>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</si>
  <si>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</si>
  <si>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</si>
  <si>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</si>
  <si>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</si>
  <si>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</si>
  <si>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</si>
  <si>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</si>
  <si>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</si>
  <si>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</si>
  <si>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</si>
  <si>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</si>
  <si>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</si>
  <si>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</si>
  <si>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</si>
  <si>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</si>
  <si>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</si>
  <si>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</si>
  <si>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</si>
  <si>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</si>
  <si>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</si>
  <si>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</si>
  <si>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</si>
  <si>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</si>
  <si>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</si>
  <si>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</si>
  <si>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</si>
  <si>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</si>
  <si>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</si>
  <si>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</si>
  <si>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</si>
  <si>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</si>
  <si>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</si>
  <si>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</si>
  <si>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</si>
  <si>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</si>
  <si>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</si>
  <si>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</si>
  <si>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</si>
  <si>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</si>
  <si>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</si>
  <si>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</si>
  <si>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</si>
  <si>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</si>
  <si>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</si>
  <si>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</si>
  <si>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</si>
  <si>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</si>
  <si>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</si>
  <si>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</si>
  <si>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</si>
  <si>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</si>
  <si>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</si>
  <si>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</si>
  <si>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</si>
  <si>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</si>
  <si>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</si>
  <si>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</si>
  <si>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</si>
  <si>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</si>
  <si>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</si>
  <si>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</si>
  <si>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</si>
  <si>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</si>
  <si>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</si>
  <si>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</si>
  <si>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</si>
  <si>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</si>
  <si>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</si>
  <si>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</si>
  <si>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</si>
  <si>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</si>
  <si>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</si>
  <si>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</si>
  <si>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</si>
  <si>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</si>
  <si>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</si>
  <si>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</si>
  <si>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</si>
  <si>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</si>
  <si>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</si>
  <si>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</si>
  <si>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</si>
  <si>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</si>
  <si>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</si>
  <si>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</si>
  <si>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</si>
  <si>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</si>
  <si>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</si>
  <si>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</si>
  <si>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</si>
  <si>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</si>
  <si>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</si>
  <si>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</si>
  <si>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</si>
  <si>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</si>
  <si>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</si>
  <si>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</si>
  <si>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</si>
  <si>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</si>
  <si>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</si>
  <si>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</si>
  <si>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</si>
  <si>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</si>
  <si>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</si>
  <si>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</si>
  <si>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</si>
  <si>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</si>
  <si>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</si>
  <si>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</si>
  <si>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</si>
  <si>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</si>
  <si>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</si>
  <si>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</si>
  <si>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</si>
  <si>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</si>
  <si>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</si>
  <si>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</si>
  <si>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</si>
  <si>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</si>
  <si>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</si>
  <si>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</si>
  <si>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</si>
  <si>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</si>
  <si>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</si>
  <si>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</si>
  <si>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</si>
  <si>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</si>
  <si>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</si>
  <si>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</si>
  <si>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</si>
  <si>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</si>
  <si>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</si>
  <si>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</si>
  <si>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</si>
  <si>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</si>
  <si>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</si>
  <si>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</si>
  <si>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</si>
  <si>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</si>
  <si>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</si>
  <si>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</si>
  <si>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</si>
  <si>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</si>
  <si>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</si>
  <si>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</si>
  <si>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</si>
  <si>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</si>
  <si>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</si>
  <si>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</si>
  <si>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</si>
  <si>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</si>
  <si>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</si>
  <si>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</si>
  <si>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</si>
  <si>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</si>
  <si>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</si>
  <si>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</si>
  <si>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</si>
  <si>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</si>
  <si>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</si>
  <si>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</si>
  <si>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</si>
  <si>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</si>
  <si>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</si>
  <si>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</si>
  <si>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</si>
  <si>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</si>
  <si>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</si>
  <si>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</si>
  <si>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</si>
  <si>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</si>
  <si>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</si>
  <si>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</si>
  <si>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</si>
  <si>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</si>
  <si>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</si>
  <si>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</si>
  <si>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</si>
  <si>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</si>
  <si>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</si>
  <si>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</si>
  <si>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</si>
  <si>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</si>
  <si>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</si>
  <si>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</si>
  <si>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</si>
  <si>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</si>
  <si>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</si>
  <si>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</si>
  <si>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</si>
  <si>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</si>
  <si>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</si>
  <si>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</si>
  <si>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</si>
  <si>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</si>
  <si>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</si>
  <si>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</si>
  <si>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</si>
  <si>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</si>
  <si>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</si>
  <si>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</si>
  <si>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</si>
  <si>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</si>
  <si>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</si>
  <si>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</si>
  <si>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</si>
  <si>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</si>
  <si>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</si>
  <si>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</si>
  <si>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</si>
  <si>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</si>
  <si>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</si>
  <si>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</si>
  <si>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</si>
  <si>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</si>
  <si>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</si>
  <si>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</si>
  <si>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</si>
  <si>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</si>
  <si>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</si>
  <si>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</si>
  <si>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</si>
  <si>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</si>
  <si>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</si>
  <si>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</si>
  <si>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</si>
  <si>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</si>
  <si>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</si>
  <si>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</si>
  <si>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</si>
  <si>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</si>
  <si>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</si>
  <si>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</si>
  <si>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</si>
  <si>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</si>
  <si>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</si>
  <si>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</si>
  <si>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</si>
  <si>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</si>
  <si>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</si>
  <si>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</si>
  <si>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</si>
  <si>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</si>
  <si>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</si>
  <si>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</si>
  <si>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</si>
  <si>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</si>
  <si>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</si>
  <si>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</si>
  <si>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</si>
  <si>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</si>
  <si>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</si>
  <si>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</si>
  <si>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</si>
  <si>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</si>
  <si>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</si>
  <si>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</si>
  <si>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</si>
  <si>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</si>
  <si>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</si>
  <si>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</si>
  <si>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</si>
  <si>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</si>
  <si>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</si>
  <si>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</si>
  <si>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</si>
  <si>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</si>
  <si>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</si>
  <si>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</si>
  <si>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</si>
  <si>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</si>
  <si>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</si>
  <si>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</si>
  <si>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</si>
  <si>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</si>
  <si>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</si>
  <si>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</si>
  <si>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</si>
  <si>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</si>
  <si>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</si>
  <si>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</si>
  <si>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</si>
  <si>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</si>
  <si>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</si>
  <si>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</si>
  <si>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</si>
  <si>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</si>
  <si>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</si>
  <si>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</si>
  <si>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</si>
  <si>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</si>
  <si>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</si>
  <si>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</si>
  <si>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</si>
  <si>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</si>
  <si>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</si>
  <si>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</si>
  <si>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</si>
  <si>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</si>
  <si>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</si>
  <si>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</si>
  <si>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</si>
  <si>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</si>
  <si>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</si>
  <si>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</si>
  <si>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</si>
  <si>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</si>
  <si>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</si>
  <si>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</si>
  <si>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</si>
  <si>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</si>
  <si>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</si>
  <si>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</si>
  <si>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</si>
  <si>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</si>
  <si>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</si>
  <si>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</si>
  <si>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</si>
  <si>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</si>
  <si>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</si>
  <si>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</si>
  <si>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</si>
  <si>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</si>
  <si>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</si>
  <si>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</si>
  <si>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</si>
  <si>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</si>
  <si>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</si>
  <si>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</si>
  <si>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</si>
  <si>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</si>
  <si>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</si>
  <si>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</si>
  <si>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</si>
  <si>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</si>
  <si>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</si>
  <si>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</si>
  <si>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</si>
  <si>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</si>
  <si>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</si>
  <si>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</si>
  <si>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</si>
  <si>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</si>
  <si>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</si>
  <si>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</si>
  <si>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</si>
  <si>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</si>
  <si>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</si>
  <si>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</si>
  <si>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</si>
  <si>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</si>
  <si>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</si>
  <si>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</si>
  <si>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</si>
  <si>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</si>
  <si>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</si>
  <si>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</si>
  <si>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</si>
  <si>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</si>
  <si>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</si>
  <si>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</si>
  <si>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</si>
  <si>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</si>
  <si>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</si>
  <si>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</si>
  <si>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</si>
  <si>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</si>
  <si>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</si>
  <si>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</si>
  <si>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</si>
  <si>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</si>
  <si>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</si>
  <si>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</si>
  <si>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</si>
  <si>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</si>
  <si>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</si>
  <si>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</si>
  <si>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</si>
  <si>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</si>
  <si>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</si>
  <si>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</si>
  <si>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</si>
  <si>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</si>
  <si>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</si>
  <si>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</si>
  <si>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</si>
  <si>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</si>
  <si>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</si>
  <si>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</si>
  <si>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</si>
  <si>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</si>
  <si>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</si>
  <si>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</si>
  <si>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</si>
  <si>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</si>
  <si>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</si>
  <si>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</si>
  <si>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</si>
  <si>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</si>
  <si>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</si>
  <si>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</si>
  <si>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</si>
  <si>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</si>
  <si>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</si>
  <si>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</si>
  <si>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</si>
  <si>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</si>
  <si>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</si>
  <si>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</si>
  <si>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</si>
  <si>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</si>
  <si>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</si>
  <si>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</si>
  <si>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</si>
  <si>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</si>
  <si>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</si>
  <si>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</si>
  <si>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</si>
  <si>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</si>
  <si>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</si>
  <si>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</si>
  <si>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</si>
  <si>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</si>
  <si>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</si>
  <si>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</si>
  <si>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</si>
  <si>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</si>
  <si>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</si>
  <si>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</si>
  <si>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</si>
  <si>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</si>
  <si>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</si>
  <si>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</si>
  <si>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</si>
  <si>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</si>
  <si>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</si>
  <si>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</si>
  <si>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</si>
  <si>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</si>
  <si>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</si>
  <si>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</si>
  <si>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</si>
  <si>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</si>
  <si>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</si>
  <si>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</si>
  <si>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</si>
  <si>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</si>
  <si>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</si>
  <si>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</si>
  <si>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</si>
  <si>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</si>
  <si>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</si>
  <si>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</si>
  <si>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</si>
  <si>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</si>
  <si>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</si>
  <si>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</si>
  <si>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</si>
  <si>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</si>
  <si>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</si>
  <si>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</si>
  <si>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</si>
  <si>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</si>
  <si>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</si>
  <si>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</si>
  <si>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</si>
  <si>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</si>
  <si>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</si>
  <si>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</si>
  <si>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</si>
  <si>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</si>
  <si>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</si>
  <si>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</si>
  <si>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</si>
  <si>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</si>
  <si>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</si>
  <si>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</si>
  <si>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</si>
  <si>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</si>
  <si>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</si>
  <si>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</si>
  <si>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</si>
  <si>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</si>
  <si>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</si>
  <si>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</si>
  <si>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</si>
  <si>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</si>
  <si>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</si>
  <si>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</si>
  <si>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</si>
  <si>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</si>
  <si>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</si>
  <si>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</si>
  <si>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</si>
  <si>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</si>
  <si>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</si>
  <si>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</si>
  <si>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</si>
  <si>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</si>
  <si>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</si>
  <si>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</si>
  <si>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</si>
  <si>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</si>
  <si>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</si>
  <si>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</si>
  <si>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</si>
  <si>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</si>
  <si>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</si>
  <si>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</si>
  <si>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</si>
  <si>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</si>
  <si>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</si>
  <si>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</si>
  <si>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</si>
  <si>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</si>
  <si>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</si>
  <si>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</si>
  <si>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</si>
  <si>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</si>
  <si>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</si>
  <si>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</si>
  <si>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</si>
  <si>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</si>
  <si>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</si>
  <si>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</si>
  <si>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</si>
  <si>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</si>
  <si>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</si>
  <si>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</si>
  <si>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</si>
  <si>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</si>
  <si>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</si>
  <si>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</si>
  <si>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</si>
  <si>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</si>
  <si>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</si>
  <si>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</si>
  <si>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</si>
  <si>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</si>
  <si>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</si>
  <si>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</si>
  <si>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</si>
  <si>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</si>
  <si>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</si>
  <si>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</si>
  <si>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</si>
  <si>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</si>
  <si>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</si>
  <si>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</si>
  <si>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</si>
  <si>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</si>
  <si>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</si>
  <si>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</si>
  <si>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</si>
  <si>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</si>
  <si>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</si>
  <si>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</si>
  <si>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</si>
  <si>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</si>
  <si>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</si>
  <si>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</si>
  <si>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</si>
  <si>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</si>
  <si>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</si>
  <si>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</si>
  <si>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</si>
  <si>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</si>
  <si>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</si>
  <si>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</si>
  <si>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</si>
  <si>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</si>
  <si>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</si>
  <si>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</si>
  <si>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</si>
  <si>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</si>
  <si>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</si>
  <si>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</si>
  <si>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</si>
  <si>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</si>
  <si>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</si>
  <si>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</si>
  <si>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</si>
  <si>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</si>
  <si>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</si>
  <si>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</si>
  <si>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</si>
  <si>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</si>
  <si>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</si>
  <si>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</si>
  <si>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</si>
  <si>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</si>
  <si>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</si>
  <si>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</si>
  <si>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</si>
  <si>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</si>
  <si>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</si>
  <si>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</si>
  <si>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</si>
  <si>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</si>
  <si>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</si>
  <si>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</si>
  <si>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</si>
  <si>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</si>
  <si>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</si>
  <si>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</si>
  <si>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</si>
  <si>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</si>
  <si>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</si>
  <si>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</si>
  <si>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</si>
  <si>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</si>
  <si>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</si>
  <si>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</si>
  <si>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</si>
  <si>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</si>
  <si>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</si>
  <si>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</si>
  <si>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</si>
  <si>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</si>
  <si>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</si>
  <si>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</si>
  <si>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</si>
  <si>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</si>
  <si>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</si>
  <si>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</si>
  <si>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</si>
  <si>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</si>
  <si>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</si>
  <si>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</si>
  <si>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</si>
  <si>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</si>
  <si>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</si>
  <si>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</si>
  <si>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</si>
  <si>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</si>
  <si>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</si>
  <si>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</si>
  <si>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</si>
  <si>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</si>
  <si>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</si>
  <si>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</si>
  <si>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</si>
  <si>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</si>
  <si>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</si>
  <si>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</si>
  <si>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</si>
  <si>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</si>
  <si>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</si>
  <si>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</si>
  <si>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</si>
  <si>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</si>
  <si>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</si>
  <si>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</si>
  <si>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</si>
  <si>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</si>
  <si>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</si>
  <si>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</si>
  <si>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</si>
  <si>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</si>
  <si>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</si>
  <si>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</si>
  <si>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</si>
  <si>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</si>
  <si>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</si>
  <si>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</si>
  <si>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</si>
  <si>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</si>
  <si>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</si>
  <si>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</si>
  <si>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</si>
  <si>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</si>
  <si>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</si>
  <si>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</si>
  <si>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</si>
  <si>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</si>
  <si>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</si>
  <si>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</si>
  <si>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</si>
  <si>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</si>
  <si>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</si>
  <si>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</si>
  <si>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</si>
  <si>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</si>
  <si>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</si>
  <si>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</si>
  <si>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</si>
  <si>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</si>
  <si>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</si>
  <si>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</si>
  <si>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</si>
  <si>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</si>
  <si>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</si>
  <si>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</si>
  <si>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</si>
  <si>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</si>
  <si>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</si>
  <si>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</si>
  <si>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</si>
  <si>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</si>
  <si>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</si>
  <si>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</si>
  <si>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</si>
  <si>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</si>
  <si>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</si>
  <si>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</si>
  <si>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</si>
  <si>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</si>
  <si>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</si>
  <si>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</si>
  <si>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</si>
  <si>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</si>
  <si>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</si>
  <si>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</si>
  <si>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</si>
  <si>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</si>
  <si>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</si>
  <si>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</si>
  <si>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</si>
  <si>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</si>
  <si>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</si>
  <si>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</si>
  <si>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</si>
  <si>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</si>
  <si>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</si>
  <si>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</si>
  <si>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</si>
  <si>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</si>
  <si>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</si>
  <si>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</si>
  <si>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</si>
  <si>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</si>
  <si>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</si>
  <si>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</si>
  <si>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</si>
  <si>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</si>
  <si>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</si>
  <si>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</si>
  <si>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</si>
  <si>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</si>
  <si>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</si>
  <si>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</si>
  <si>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</si>
  <si>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</si>
  <si>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</si>
  <si>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</si>
  <si>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</si>
  <si>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</si>
  <si>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</si>
  <si>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</si>
  <si>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</si>
  <si>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</si>
  <si>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</si>
  <si>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</si>
  <si>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</si>
  <si>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</si>
  <si>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</si>
  <si>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</si>
  <si>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</si>
  <si>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</si>
  <si>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</si>
  <si>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</si>
  <si>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</si>
  <si>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</si>
  <si>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</si>
  <si>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</si>
  <si>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</si>
  <si>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</si>
  <si>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</si>
  <si>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</si>
  <si>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</si>
  <si>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</si>
  <si>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</si>
  <si>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</si>
  <si>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</si>
  <si>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</si>
  <si>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</si>
  <si>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</si>
  <si>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</si>
  <si>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</si>
  <si>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</si>
  <si>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</si>
  <si>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</si>
  <si>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</si>
  <si>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</si>
  <si>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</si>
  <si>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</si>
  <si>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</si>
  <si>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</si>
  <si>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</si>
  <si>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</si>
  <si>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</si>
  <si>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</si>
  <si>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</si>
  <si>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</si>
  <si>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</si>
  <si>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</si>
  <si>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</si>
  <si>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</si>
  <si>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</si>
  <si>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</si>
  <si>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</si>
  <si>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</si>
  <si>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</si>
  <si>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</si>
  <si>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</si>
  <si>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</si>
  <si>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</si>
  <si>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</si>
  <si>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</si>
  <si>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</si>
  <si>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</si>
  <si>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</si>
  <si>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</si>
  <si>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</si>
  <si>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</si>
  <si>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</si>
  <si>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</si>
  <si>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</si>
  <si>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</si>
  <si>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</si>
  <si>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</si>
  <si>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</si>
  <si>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</si>
  <si>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</si>
  <si>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</si>
  <si>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</si>
  <si>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</si>
  <si>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</si>
  <si>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</si>
  <si>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</si>
  <si>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</si>
  <si>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</si>
  <si>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</si>
  <si>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</si>
  <si>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</si>
  <si>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</si>
  <si>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</si>
  <si>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</si>
  <si>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</si>
  <si>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</si>
  <si>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</si>
  <si>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</si>
  <si>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</si>
  <si>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</si>
  <si>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</si>
  <si>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</si>
  <si>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</si>
  <si>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</si>
  <si>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</si>
  <si>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</si>
  <si>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</si>
  <si>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</si>
  <si>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</si>
  <si>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</si>
  <si>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</si>
  <si>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</si>
  <si>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</si>
  <si>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</si>
  <si>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</si>
  <si>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</si>
  <si>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</si>
  <si>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</si>
  <si>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</si>
  <si>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</si>
  <si>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</si>
  <si>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</si>
  <si>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</si>
  <si>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</si>
  <si>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</si>
  <si>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</si>
  <si>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</si>
  <si>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</si>
  <si>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</si>
  <si>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</si>
  <si>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</si>
  <si>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</si>
  <si>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</si>
  <si>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</si>
  <si>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</si>
  <si>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</si>
  <si>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</si>
  <si>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</si>
  <si>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</si>
  <si>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</si>
  <si>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</si>
  <si>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</si>
  <si>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</si>
  <si>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</si>
  <si>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</si>
  <si>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</si>
  <si>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</si>
  <si>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</si>
  <si>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</si>
  <si>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</si>
  <si>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</si>
  <si>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</si>
  <si>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</si>
  <si>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</si>
  <si>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</si>
  <si>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</si>
  <si>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</si>
  <si>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</si>
  <si>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</si>
  <si>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</si>
  <si>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</si>
  <si>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</si>
  <si>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</si>
  <si>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</si>
  <si>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</si>
  <si>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</si>
  <si>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</si>
  <si>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</si>
  <si>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</si>
  <si>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</si>
  <si>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</si>
  <si>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</si>
  <si>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</si>
  <si>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</si>
  <si>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</si>
  <si>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</si>
  <si>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</si>
  <si>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</si>
  <si>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</si>
  <si>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</si>
  <si>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</si>
  <si>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</si>
  <si>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</si>
  <si>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</si>
  <si>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</si>
  <si>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</si>
  <si>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</si>
  <si>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</si>
  <si>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</si>
  <si>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</si>
  <si>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</si>
  <si>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</si>
  <si>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</si>
  <si>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</si>
  <si>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</si>
  <si>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</si>
  <si>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</si>
  <si>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</si>
  <si>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</si>
  <si>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</si>
  <si>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</si>
  <si>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</si>
  <si>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</si>
  <si>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</si>
  <si>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</si>
  <si>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</si>
  <si>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</si>
  <si>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</si>
  <si>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</si>
  <si>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</si>
  <si>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</si>
  <si>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</si>
  <si>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</si>
  <si>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</si>
  <si>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</si>
  <si>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</si>
  <si>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</si>
  <si>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</si>
  <si>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</si>
  <si>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</si>
  <si>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</si>
  <si>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</si>
  <si>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</si>
  <si>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</si>
  <si>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</si>
  <si>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</si>
  <si>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</si>
  <si>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</si>
  <si>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</si>
  <si>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</si>
  <si>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</si>
  <si>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</si>
  <si>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</si>
  <si>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</si>
  <si>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</si>
  <si>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</si>
  <si>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</si>
  <si>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</si>
  <si>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</si>
  <si>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</si>
  <si>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</si>
  <si>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</si>
  <si>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</si>
  <si>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</si>
  <si>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</si>
  <si>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</si>
  <si>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</si>
  <si>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</si>
  <si>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</si>
  <si>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</si>
  <si>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</si>
  <si>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</si>
  <si>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</si>
  <si>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</si>
  <si>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</si>
  <si>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</si>
  <si>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</si>
  <si>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</si>
  <si>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</si>
  <si>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</si>
  <si>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</si>
  <si>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</si>
  <si>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</si>
  <si>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</si>
  <si>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</si>
  <si>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</si>
  <si>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</si>
  <si>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</si>
  <si>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</si>
  <si>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</si>
  <si>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</si>
  <si>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</si>
  <si>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</si>
  <si>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</si>
  <si>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</si>
  <si>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</si>
  <si>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</si>
  <si>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</si>
  <si>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</si>
  <si>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</si>
  <si>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</si>
  <si>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</si>
  <si>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</si>
  <si>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</si>
  <si>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</si>
  <si>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</si>
  <si>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</si>
  <si>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</si>
  <si>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</si>
  <si>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</si>
  <si>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</si>
  <si>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</si>
  <si>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</si>
  <si>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</si>
  <si>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</si>
  <si>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</si>
  <si>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</si>
  <si>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</si>
  <si>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</si>
  <si>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</si>
  <si>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</si>
  <si>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</si>
  <si>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</si>
  <si>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</si>
  <si>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</si>
  <si>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</si>
  <si>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</si>
  <si>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</si>
  <si>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</si>
  <si>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</si>
  <si>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</si>
  <si>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</si>
  <si>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</si>
  <si>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</si>
  <si>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</si>
  <si>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</si>
  <si>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</si>
  <si>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</si>
  <si>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</si>
  <si>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</si>
  <si>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</si>
  <si>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</si>
  <si>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</si>
  <si>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</si>
  <si>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</si>
  <si>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</si>
  <si>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</si>
  <si>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</si>
  <si>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</si>
  <si>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</si>
  <si>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</si>
  <si>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</si>
  <si>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</si>
  <si>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</si>
  <si>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</si>
  <si>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</si>
  <si>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</si>
  <si>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</si>
  <si>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</si>
  <si>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</si>
  <si>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</si>
  <si>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</si>
  <si>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</si>
  <si>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</si>
  <si>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</si>
  <si>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</si>
  <si>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</si>
  <si>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</si>
  <si>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</si>
  <si>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</si>
  <si>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</si>
  <si>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</si>
  <si>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</si>
  <si>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</si>
  <si>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</si>
  <si>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</si>
  <si>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</si>
  <si>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</si>
  <si>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</si>
  <si>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</si>
  <si>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</si>
  <si>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</si>
  <si>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</si>
  <si>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</si>
  <si>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</si>
  <si>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</si>
  <si>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</si>
  <si>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</si>
  <si>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</si>
  <si>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</si>
  <si>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</si>
  <si>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</si>
  <si>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</si>
  <si>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</si>
  <si>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</si>
  <si>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</si>
  <si>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</si>
  <si>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</si>
  <si>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</si>
  <si>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</si>
  <si>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</si>
  <si>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</si>
  <si>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</si>
  <si>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</si>
  <si>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</si>
  <si>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</si>
  <si>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</si>
  <si>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</si>
  <si>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</si>
  <si>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</si>
  <si>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</si>
  <si>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</si>
  <si>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</si>
  <si>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</si>
  <si>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</si>
  <si>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</si>
  <si>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</si>
  <si>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</si>
  <si>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</si>
  <si>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</si>
  <si>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</si>
  <si>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</si>
  <si>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</si>
  <si>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</si>
  <si>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</si>
  <si>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</si>
  <si>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</si>
  <si>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</si>
  <si>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</si>
  <si>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</si>
  <si>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</si>
  <si>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</si>
  <si>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</si>
  <si>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</si>
  <si>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</si>
  <si>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</si>
  <si>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</si>
  <si>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</si>
  <si>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</si>
  <si>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</si>
  <si>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</si>
  <si>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</si>
  <si>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</si>
  <si>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</si>
  <si>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</si>
  <si>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</si>
  <si>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</si>
  <si>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</si>
  <si>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</si>
  <si>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</si>
  <si>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</si>
  <si>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</si>
  <si>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</si>
  <si>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</si>
  <si>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</si>
  <si>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</si>
  <si>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</si>
  <si>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</si>
  <si>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</si>
  <si>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</si>
  <si>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</si>
  <si>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</si>
  <si>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</si>
  <si>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</si>
  <si>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</si>
  <si>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</si>
  <si>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</si>
  <si>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</si>
  <si>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</si>
  <si>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</si>
  <si>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</si>
  <si>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</si>
  <si>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</si>
  <si>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</si>
  <si>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</si>
  <si>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</si>
  <si>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</si>
  <si>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</si>
  <si>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</si>
  <si>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</si>
  <si>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</si>
  <si>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</si>
  <si>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</si>
  <si>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</si>
  <si>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</si>
  <si>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</si>
  <si>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</si>
  <si>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</si>
  <si>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</si>
  <si>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</si>
  <si>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</si>
  <si>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</si>
  <si>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</si>
  <si>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</si>
  <si>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</si>
  <si>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</si>
  <si>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</si>
  <si>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</si>
  <si>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</si>
  <si>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</si>
  <si>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</si>
  <si>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</si>
  <si>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</si>
  <si>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</si>
  <si>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</si>
  <si>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</si>
  <si>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</si>
  <si>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</si>
  <si>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</si>
  <si>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</si>
  <si>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</si>
  <si>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</si>
  <si>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</si>
  <si>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</si>
  <si>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</si>
  <si>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</si>
  <si>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</si>
  <si>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</si>
  <si>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</si>
  <si>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</si>
  <si>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</si>
  <si>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</si>
  <si>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</si>
  <si>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</si>
  <si>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</si>
  <si>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</si>
  <si>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</si>
  <si>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</si>
  <si>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</si>
  <si>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</si>
  <si>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</si>
  <si>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</si>
  <si>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</si>
  <si>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</si>
  <si>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</si>
  <si>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</si>
  <si>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</si>
  <si>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</si>
  <si>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</si>
  <si>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</si>
  <si>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</si>
  <si>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</si>
  <si>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</si>
  <si>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</si>
  <si>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</si>
  <si>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</si>
  <si>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</si>
  <si>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</si>
  <si>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</si>
  <si>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</si>
  <si>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</si>
  <si>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</si>
  <si>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</si>
  <si>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</si>
  <si>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</si>
  <si>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</si>
  <si>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</si>
  <si>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</si>
  <si>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</si>
  <si>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</si>
  <si>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</si>
  <si>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</si>
  <si>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</si>
  <si>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</si>
  <si>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</si>
  <si>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</si>
  <si>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</si>
  <si>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</si>
  <si>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</si>
  <si>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</si>
  <si>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</si>
  <si>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</si>
  <si>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</si>
  <si>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</si>
  <si>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</si>
  <si>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</si>
  <si>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</si>
  <si>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</si>
  <si>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</si>
  <si>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</si>
  <si>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</si>
  <si>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</si>
  <si>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</si>
  <si>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</si>
  <si>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</si>
  <si>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</si>
  <si>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</si>
  <si>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</si>
  <si>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</si>
  <si>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</si>
  <si>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</si>
  <si>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</si>
  <si>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</si>
  <si>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</si>
  <si>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</si>
  <si>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</si>
  <si>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</si>
  <si>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</si>
  <si>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</si>
  <si>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</si>
  <si>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</si>
  <si>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</si>
  <si>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</si>
  <si>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</si>
  <si>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</si>
  <si>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</si>
  <si>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</si>
  <si>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</si>
  <si>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</si>
  <si>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</si>
  <si>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</si>
  <si>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</si>
  <si>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</si>
  <si>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</si>
  <si>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</si>
  <si>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</si>
  <si>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</si>
  <si>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</si>
  <si>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</si>
  <si>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</si>
  <si>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</si>
  <si>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</si>
  <si>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</si>
  <si>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</si>
  <si>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</si>
  <si>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</si>
  <si>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</si>
  <si>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</si>
  <si>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</si>
  <si>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</si>
  <si>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</si>
  <si>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</si>
  <si>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</si>
  <si>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</si>
  <si>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</si>
  <si>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</si>
  <si>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</si>
  <si>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</si>
  <si>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</si>
  <si>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</si>
  <si>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</si>
  <si>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</si>
  <si>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</si>
  <si>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</si>
  <si>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</si>
  <si>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</si>
  <si>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</si>
  <si>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</si>
  <si>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</si>
  <si>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</si>
  <si>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</si>
  <si>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</si>
  <si>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</si>
  <si>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</si>
  <si>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</si>
  <si>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</si>
  <si>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</si>
  <si>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</si>
  <si>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</si>
  <si>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</si>
  <si>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</si>
  <si>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</si>
  <si>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</si>
  <si>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</si>
  <si>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</si>
  <si>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</si>
  <si>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</si>
  <si>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</si>
  <si>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</si>
  <si>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</si>
  <si>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</si>
  <si>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</si>
  <si>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</si>
  <si>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</si>
  <si>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</si>
  <si>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</si>
  <si>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</si>
  <si>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</si>
  <si>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</si>
  <si>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</si>
  <si>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</si>
  <si>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</si>
  <si>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</si>
  <si>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</si>
  <si>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</si>
  <si>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</si>
  <si>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</si>
  <si>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</si>
  <si>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</si>
  <si>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</si>
  <si>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</si>
  <si>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</si>
  <si>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</si>
  <si>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</si>
  <si>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</si>
  <si>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</si>
  <si>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</si>
  <si>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</si>
  <si>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</si>
  <si>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</si>
  <si>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</si>
  <si>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</si>
  <si>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</si>
  <si>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</si>
  <si>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</si>
  <si>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</si>
  <si>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</si>
  <si>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</si>
  <si>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</si>
  <si>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</si>
  <si>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</si>
  <si>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</si>
  <si>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</si>
  <si>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</si>
  <si>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</si>
  <si>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</si>
  <si>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</si>
  <si>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</si>
  <si>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</si>
  <si>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</si>
  <si>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</si>
  <si>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</si>
  <si>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</si>
  <si>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</si>
  <si>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</si>
  <si>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</si>
  <si>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</si>
  <si>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</si>
  <si>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</si>
  <si>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</si>
  <si>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</si>
  <si>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</si>
  <si>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</si>
  <si>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</si>
  <si>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</si>
  <si>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</si>
  <si>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</si>
  <si>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</si>
  <si>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</si>
  <si>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</si>
  <si>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</si>
  <si>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</si>
  <si>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</si>
  <si>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</si>
  <si>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</si>
  <si>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</si>
  <si>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</si>
  <si>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</si>
  <si>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</si>
  <si>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</si>
  <si>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</si>
  <si>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</si>
  <si>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</si>
  <si>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</si>
  <si>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</si>
  <si>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</si>
  <si>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</si>
  <si>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</si>
  <si>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</si>
  <si>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</si>
  <si>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</si>
  <si>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</si>
  <si>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</si>
  <si>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</si>
  <si>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</si>
  <si>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</si>
  <si>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</si>
  <si>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</si>
  <si>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</si>
  <si>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</si>
  <si>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</si>
  <si>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</si>
  <si>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</si>
  <si>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</si>
  <si>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</si>
  <si>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</si>
  <si>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</si>
  <si>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</si>
  <si>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</si>
  <si>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</si>
  <si>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</si>
  <si>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</si>
  <si>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</si>
  <si>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</si>
  <si>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</si>
  <si>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</si>
  <si>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</si>
  <si>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</si>
  <si>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</si>
  <si>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</si>
  <si>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</si>
  <si>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</si>
  <si>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</si>
  <si>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</si>
  <si>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</si>
  <si>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</si>
  <si>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</si>
  <si>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</si>
  <si>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</si>
  <si>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</si>
  <si>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</si>
  <si>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</si>
  <si>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</si>
  <si>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</si>
  <si>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</si>
  <si>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</si>
  <si>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</si>
  <si>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</si>
  <si>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</si>
  <si>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</si>
  <si>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</si>
  <si>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</si>
  <si>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</si>
  <si>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</si>
  <si>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</si>
  <si>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</si>
  <si>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</si>
  <si>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</si>
  <si>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</si>
  <si>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</si>
  <si>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</si>
  <si>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</si>
  <si>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</si>
  <si>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</si>
  <si>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</si>
  <si>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</si>
  <si>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</si>
  <si>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</si>
  <si>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</si>
  <si>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</si>
  <si>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</si>
  <si>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</si>
  <si>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</si>
  <si>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</si>
  <si>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</si>
  <si>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</si>
  <si>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</si>
  <si>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</si>
  <si>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</si>
  <si>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</si>
  <si>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</si>
  <si>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</si>
  <si>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</si>
  <si>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</si>
  <si>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</si>
  <si>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</si>
  <si>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</si>
  <si>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</si>
  <si>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</si>
  <si>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</si>
  <si>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</si>
  <si>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</si>
  <si>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</si>
  <si>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</si>
  <si>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</si>
  <si>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</si>
  <si>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</si>
  <si>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</si>
  <si>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</si>
  <si>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</si>
  <si>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</si>
  <si>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</si>
  <si>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</si>
  <si>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</si>
  <si>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</si>
  <si>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</si>
  <si>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</si>
  <si>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</si>
  <si>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</si>
  <si>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</si>
  <si>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</si>
  <si>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</si>
  <si>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</si>
  <si>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</si>
  <si>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</si>
  <si>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</si>
  <si>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</si>
  <si>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</si>
  <si>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</si>
  <si>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</si>
  <si>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</si>
  <si>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</si>
  <si>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</si>
  <si>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</si>
  <si>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</si>
  <si>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</si>
  <si>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</si>
  <si>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</si>
  <si>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</si>
  <si>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</si>
  <si>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</si>
  <si>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</si>
  <si>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</si>
  <si>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</si>
  <si>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</si>
  <si>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</si>
  <si>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</si>
  <si>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</si>
  <si>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</si>
  <si>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</si>
  <si>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</si>
  <si>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</si>
  <si>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</si>
  <si>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</si>
  <si>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</si>
  <si>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</si>
  <si>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</si>
  <si>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</si>
  <si>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</si>
  <si>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</si>
  <si>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</si>
  <si>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</si>
  <si>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</si>
  <si>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</si>
  <si>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</si>
  <si>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</si>
  <si>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</si>
  <si>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</si>
  <si>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</si>
  <si>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</si>
  <si>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</si>
  <si>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</si>
  <si>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</si>
  <si>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</si>
  <si>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</si>
  <si>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</si>
  <si>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</si>
  <si>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</si>
  <si>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</si>
  <si>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</si>
  <si>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</si>
  <si>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</si>
  <si>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</si>
  <si>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</si>
  <si>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</si>
  <si>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</si>
  <si>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</si>
  <si>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</si>
  <si>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</si>
  <si>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</si>
  <si>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</si>
  <si>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</si>
  <si>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</si>
  <si>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</si>
  <si>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</si>
  <si>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</si>
  <si>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</si>
  <si>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</si>
  <si>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</si>
  <si>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</si>
  <si>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</si>
  <si>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</si>
  <si>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</si>
  <si>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</si>
  <si>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</si>
  <si>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</si>
  <si>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</si>
  <si>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</si>
  <si>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</si>
  <si>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</si>
  <si>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</si>
  <si>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</si>
  <si>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</si>
  <si>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</si>
  <si>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</si>
  <si>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</si>
  <si>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</si>
  <si>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</si>
  <si>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</si>
  <si>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</si>
  <si>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</si>
  <si>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</si>
  <si>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</si>
  <si>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</si>
  <si>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</si>
  <si>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</si>
  <si>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</si>
  <si>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</si>
  <si>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</si>
  <si>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</si>
  <si>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</si>
  <si>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</si>
  <si>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</si>
  <si>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</si>
  <si>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</si>
  <si>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</si>
  <si>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</si>
  <si>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</si>
  <si>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</si>
  <si>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</si>
  <si>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</si>
  <si>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</si>
  <si>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</si>
  <si>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</si>
  <si>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</si>
  <si>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</si>
  <si>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</si>
  <si>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</si>
  <si>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</si>
  <si>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</si>
  <si>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</si>
  <si>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</si>
  <si>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</si>
  <si>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</si>
  <si>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</si>
  <si>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</si>
  <si>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</si>
  <si>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</si>
  <si>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</si>
  <si>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</si>
  <si>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</si>
  <si>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</si>
  <si>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</si>
  <si>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</si>
  <si>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</si>
  <si>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</si>
  <si>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</si>
  <si>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</si>
  <si>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</si>
  <si>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</si>
  <si>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</si>
  <si>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</si>
  <si>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</si>
  <si>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</si>
  <si>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</si>
  <si>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</si>
  <si>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</si>
  <si>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</si>
  <si>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</si>
  <si>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</si>
  <si>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</si>
  <si>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</si>
  <si>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</si>
  <si>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</si>
  <si>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</si>
  <si>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</si>
  <si>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</si>
  <si>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</si>
  <si>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</si>
  <si>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</si>
  <si>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</si>
  <si>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</si>
  <si>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</si>
  <si>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</si>
  <si>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</si>
  <si>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</si>
  <si>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</si>
  <si>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</si>
  <si>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</si>
  <si>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</si>
  <si>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</si>
  <si>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</si>
  <si>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</si>
  <si>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</si>
  <si>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</si>
  <si>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</si>
  <si>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</si>
  <si>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</si>
  <si>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</si>
  <si>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</si>
  <si>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</si>
  <si>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</si>
  <si>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</si>
  <si>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</si>
  <si>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</si>
  <si>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</si>
  <si>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</si>
  <si>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</si>
  <si>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</si>
  <si>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</si>
  <si>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</si>
  <si>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</si>
  <si>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</si>
  <si>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</si>
  <si>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</si>
  <si>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</si>
  <si>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</si>
  <si>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</si>
  <si>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</si>
  <si>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</si>
  <si>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</si>
  <si>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</si>
  <si>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</si>
  <si>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</si>
  <si>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</si>
  <si>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</si>
  <si>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</si>
  <si>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</si>
  <si>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</si>
  <si>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</si>
  <si>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</si>
  <si>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</si>
  <si>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</si>
  <si>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</si>
  <si>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</si>
  <si>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</si>
  <si>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</si>
  <si>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</si>
  <si>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</si>
  <si>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</si>
  <si>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</si>
  <si>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</si>
  <si>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</si>
  <si>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</si>
  <si>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</si>
  <si>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</si>
  <si>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</si>
  <si>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</si>
  <si>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</si>
  <si>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</si>
  <si>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</si>
  <si>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</si>
  <si>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</si>
  <si>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</si>
  <si>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</si>
  <si>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</si>
  <si>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</si>
  <si>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</si>
  <si>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</si>
  <si>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</si>
  <si>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</si>
  <si>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</si>
  <si>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</si>
  <si>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</si>
  <si>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</si>
  <si>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</si>
  <si>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</si>
  <si>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</si>
  <si>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</si>
  <si>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</si>
  <si>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</si>
  <si>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</si>
  <si>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</si>
  <si>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</si>
  <si>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</si>
  <si>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</si>
  <si>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</si>
  <si>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</si>
  <si>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</si>
  <si>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</si>
  <si>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</si>
  <si>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</si>
  <si>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</si>
  <si>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</si>
  <si>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</si>
  <si>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</si>
  <si>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</si>
  <si>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</si>
  <si>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</si>
  <si>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</si>
  <si>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</si>
  <si>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</si>
  <si>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</si>
  <si>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</si>
  <si>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</si>
  <si>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</si>
  <si>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</si>
  <si>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</si>
  <si>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</si>
  <si>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</si>
  <si>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</si>
  <si>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</si>
  <si>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</si>
  <si>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</si>
  <si>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</si>
  <si>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</si>
  <si>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</si>
  <si>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</si>
  <si>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</si>
  <si>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</si>
  <si>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</si>
  <si>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</si>
  <si>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</si>
  <si>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</si>
  <si>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</si>
  <si>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</si>
  <si>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</si>
  <si>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</si>
  <si>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</si>
  <si>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</si>
  <si>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</si>
  <si>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</si>
  <si>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</si>
  <si>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</si>
  <si>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</si>
  <si>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</si>
  <si>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</si>
  <si>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</si>
  <si>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</si>
  <si>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</si>
  <si>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</si>
  <si>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</si>
  <si>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</si>
  <si>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</si>
  <si>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</si>
  <si>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</si>
  <si>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</si>
  <si>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</si>
  <si>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</si>
  <si>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</si>
  <si>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</si>
  <si>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</si>
  <si>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</si>
  <si>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</si>
  <si>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</si>
  <si>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</si>
  <si>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</si>
  <si>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</si>
  <si>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</si>
  <si>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</si>
  <si>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</si>
  <si>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</si>
  <si>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</si>
  <si>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</si>
  <si>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</si>
  <si>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</si>
  <si>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</si>
  <si>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</si>
  <si>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</si>
  <si>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</si>
  <si>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</si>
  <si>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</si>
  <si>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</si>
  <si>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</si>
  <si>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</si>
  <si>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</si>
  <si>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</si>
  <si>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</si>
  <si>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</si>
  <si>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</si>
  <si>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</si>
  <si>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</si>
  <si>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</si>
  <si>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</si>
  <si>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</si>
  <si>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</si>
  <si>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</si>
  <si>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</si>
  <si>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</si>
  <si>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</si>
  <si>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</si>
  <si>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</si>
  <si>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</si>
  <si>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</si>
  <si>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</si>
  <si>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</si>
  <si>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</si>
  <si>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</si>
  <si>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</si>
  <si>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</si>
  <si>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</si>
  <si>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</si>
  <si>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</si>
  <si>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</si>
  <si>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</si>
  <si>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</si>
  <si>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</si>
  <si>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</si>
  <si>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</si>
  <si>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</si>
  <si>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</si>
  <si>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</si>
  <si>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</si>
  <si>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</si>
  <si>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</si>
  <si>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</si>
  <si>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</si>
  <si>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</si>
  <si>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</si>
  <si>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</si>
  <si>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</si>
  <si>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</si>
  <si>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</si>
  <si>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</si>
  <si>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</si>
  <si>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</si>
  <si>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</si>
  <si>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</si>
  <si>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</si>
  <si>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</si>
  <si>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</si>
  <si>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</si>
  <si>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</si>
  <si>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</si>
  <si>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</si>
  <si>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</si>
  <si>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</si>
  <si>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</si>
  <si>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</si>
  <si>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</si>
  <si>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</si>
  <si>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</si>
  <si>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</si>
  <si>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</si>
  <si>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</si>
  <si>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</si>
  <si>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</si>
  <si>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</si>
  <si>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</si>
  <si>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</si>
  <si>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</si>
  <si>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</si>
  <si>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</si>
  <si>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</si>
  <si>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</si>
  <si>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</si>
  <si>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</si>
  <si>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</si>
  <si>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</si>
  <si>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</si>
  <si>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</si>
  <si>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</si>
  <si>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</si>
  <si>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</si>
  <si>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</si>
  <si>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</si>
  <si>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</si>
  <si>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</si>
  <si>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</si>
  <si>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</si>
  <si>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</si>
  <si>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</si>
  <si>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</si>
  <si>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</si>
  <si>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</si>
  <si>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</si>
  <si>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</si>
  <si>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</si>
  <si>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</si>
  <si>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</si>
  <si>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</si>
  <si>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</si>
  <si>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</si>
  <si>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</si>
  <si>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</si>
  <si>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</si>
  <si>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</si>
  <si>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</si>
  <si>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</si>
  <si>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</si>
  <si>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</si>
  <si>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</si>
  <si>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</si>
  <si>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</si>
  <si>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</si>
  <si>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</si>
  <si>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</si>
  <si>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</si>
  <si>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</si>
  <si>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</si>
  <si>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</si>
  <si>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</si>
  <si>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</si>
  <si>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</si>
  <si>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</si>
  <si>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</si>
  <si>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</si>
  <si>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</si>
  <si>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</si>
  <si>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</si>
  <si>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</si>
  <si>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</si>
  <si>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</si>
  <si>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</si>
  <si>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</si>
  <si>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</si>
  <si>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</si>
  <si>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</si>
  <si>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</si>
  <si>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</si>
  <si>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</si>
  <si>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</si>
  <si>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</si>
  <si>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</si>
  <si>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</si>
  <si>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</si>
  <si>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</si>
  <si>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</si>
  <si>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</si>
  <si>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</si>
  <si>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</si>
  <si>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</si>
  <si>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</si>
  <si>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</si>
  <si>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</si>
  <si>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</si>
  <si>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</si>
  <si>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</si>
  <si>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</si>
  <si>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</si>
  <si>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</si>
  <si>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</si>
  <si>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</si>
  <si>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</si>
  <si>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</si>
  <si>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</si>
  <si>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</si>
  <si>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</si>
  <si>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</si>
  <si>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</si>
  <si>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</si>
  <si>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</si>
  <si>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</si>
  <si>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</si>
  <si>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</si>
  <si>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</si>
  <si>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</si>
  <si>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</si>
  <si>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</si>
  <si>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</si>
  <si>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</si>
  <si>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</si>
  <si>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</si>
  <si>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</si>
  <si>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</si>
  <si>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</si>
  <si>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</si>
  <si>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</si>
  <si>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</si>
  <si>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</si>
  <si>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</si>
  <si>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</si>
  <si>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</si>
  <si>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</si>
  <si>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</si>
  <si>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</si>
  <si>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</si>
  <si>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</si>
  <si>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</si>
  <si>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</si>
  <si>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</si>
  <si>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</si>
  <si>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</si>
  <si>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</si>
  <si>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</si>
  <si>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</si>
  <si>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</si>
  <si>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</si>
  <si>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</si>
  <si>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</si>
  <si>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</si>
  <si>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</si>
  <si>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</si>
  <si>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</si>
  <si>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</si>
  <si>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</si>
  <si>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</si>
  <si>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</si>
  <si>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</si>
  <si>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</si>
  <si>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</si>
  <si>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</si>
  <si>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</si>
  <si>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</si>
  <si>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</si>
  <si>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</si>
  <si>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</si>
  <si>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</si>
  <si>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</si>
  <si>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</si>
  <si>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</si>
  <si>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</si>
  <si>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</si>
  <si>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</si>
  <si>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</si>
  <si>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</si>
  <si>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</si>
  <si>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</si>
  <si>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</si>
  <si>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</si>
  <si>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</si>
  <si>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</si>
  <si>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</si>
  <si>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</si>
  <si>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</si>
  <si>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</si>
  <si>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</si>
  <si>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</si>
  <si>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</si>
  <si>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</si>
  <si>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</si>
  <si>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</si>
  <si>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</si>
  <si>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</si>
  <si>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</si>
  <si>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</si>
  <si>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</si>
  <si>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</si>
  <si>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</si>
  <si>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</si>
  <si>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</si>
  <si>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</si>
  <si>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</si>
  <si>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</si>
  <si>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</si>
  <si>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</si>
  <si>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</si>
  <si>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</si>
  <si>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</si>
  <si>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</si>
  <si>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</si>
  <si>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</si>
  <si>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</si>
  <si>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</si>
  <si>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</si>
  <si>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</si>
  <si>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</si>
  <si>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</si>
  <si>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</si>
  <si>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</si>
  <si>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</si>
  <si>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</si>
  <si>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</si>
  <si>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</si>
  <si>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</si>
  <si>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</si>
  <si>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</si>
  <si>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</si>
  <si>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</si>
  <si>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</si>
  <si>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</si>
  <si>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</si>
  <si>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</si>
  <si>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</si>
  <si>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</si>
  <si>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</si>
  <si>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</si>
  <si>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</si>
  <si>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</si>
  <si>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</si>
  <si>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</si>
  <si>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</si>
  <si>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</si>
  <si>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</si>
  <si>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</si>
  <si>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</si>
  <si>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</si>
  <si>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</si>
  <si>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</si>
  <si>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</si>
  <si>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</si>
  <si>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</si>
  <si>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</si>
  <si>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</si>
  <si>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</si>
  <si>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</si>
  <si>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</si>
  <si>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</si>
  <si>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</si>
  <si>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</si>
  <si>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</si>
  <si>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</si>
  <si>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</si>
  <si>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</si>
  <si>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</si>
  <si>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</si>
  <si>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</si>
  <si>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</si>
  <si>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</si>
  <si>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</si>
  <si>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</si>
  <si>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</si>
  <si>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</si>
  <si>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</si>
  <si>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</si>
  <si>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</si>
  <si>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</si>
  <si>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</si>
  <si>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</si>
  <si>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</si>
  <si>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</si>
  <si>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</si>
  <si>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</si>
  <si>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</si>
  <si>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</si>
  <si>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</si>
  <si>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</si>
  <si>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</si>
  <si>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</si>
  <si>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</si>
  <si>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</si>
  <si>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</si>
  <si>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</si>
  <si>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</si>
  <si>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</si>
  <si>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</si>
  <si>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</si>
  <si>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</si>
  <si>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</si>
  <si>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</si>
  <si>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</si>
  <si>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</si>
  <si>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</si>
  <si>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</si>
  <si>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</si>
  <si>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</si>
  <si>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</si>
  <si>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</si>
  <si>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</si>
  <si>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</si>
  <si>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</si>
  <si>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</si>
  <si>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</si>
  <si>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</si>
  <si>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</si>
  <si>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</si>
  <si>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</si>
  <si>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</si>
  <si>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</si>
  <si>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</si>
  <si>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</si>
  <si>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</si>
  <si>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</si>
  <si>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</si>
  <si>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</si>
  <si>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</si>
  <si>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</si>
  <si>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</si>
  <si>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</si>
  <si>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</si>
  <si>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</si>
  <si>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</si>
  <si>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</si>
  <si>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</si>
  <si>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</si>
  <si>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</si>
  <si>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</si>
  <si>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</si>
  <si>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</si>
  <si>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</si>
  <si>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</si>
  <si>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</si>
  <si>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</si>
  <si>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</si>
  <si>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</si>
  <si>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</si>
  <si>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</si>
  <si>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</si>
  <si>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</si>
  <si>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</si>
  <si>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</si>
  <si>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</si>
  <si>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</si>
  <si>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</si>
  <si>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</si>
  <si>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</si>
  <si>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</si>
  <si>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</si>
  <si>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</si>
  <si>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</si>
  <si>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</si>
  <si>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</si>
  <si>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</si>
  <si>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</si>
  <si>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</si>
  <si>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</si>
  <si>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</si>
  <si>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</si>
  <si>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</si>
  <si>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</si>
  <si>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</si>
  <si>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</si>
  <si>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</si>
  <si>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</si>
  <si>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</si>
  <si>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</si>
  <si>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</si>
  <si>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</si>
  <si>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</si>
  <si>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</si>
  <si>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</si>
  <si>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</si>
  <si>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</si>
  <si>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</si>
  <si>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</si>
  <si>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</si>
  <si>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</si>
  <si>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</si>
  <si>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</si>
  <si>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</si>
  <si>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</si>
  <si>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</si>
  <si>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</si>
  <si>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</si>
  <si>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</si>
  <si>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</si>
  <si>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</si>
  <si>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</si>
  <si>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</si>
  <si>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</si>
  <si>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</si>
  <si>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</si>
  <si>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</si>
  <si>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</si>
  <si>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</si>
  <si>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</si>
  <si>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</si>
  <si>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</si>
  <si>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</si>
  <si>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</si>
  <si>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</si>
  <si>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</si>
  <si>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</si>
  <si>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</si>
  <si>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</si>
  <si>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</si>
  <si>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</si>
  <si>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</si>
  <si>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</si>
  <si>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</si>
  <si>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</si>
  <si>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</si>
  <si>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</si>
  <si>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</si>
  <si>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</si>
  <si>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</si>
  <si>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</si>
  <si>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</si>
  <si>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</si>
  <si>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</si>
  <si>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</si>
  <si>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</si>
  <si>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</si>
  <si>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</si>
  <si>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</si>
  <si>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</si>
  <si>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</si>
  <si>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</si>
  <si>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</si>
  <si>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</si>
  <si>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</si>
  <si>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</si>
  <si>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</si>
  <si>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</si>
  <si>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</si>
  <si>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</si>
  <si>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</si>
  <si>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</si>
  <si>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</si>
  <si>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</si>
  <si>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</si>
  <si>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</si>
  <si>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</si>
  <si>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</si>
  <si>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</si>
  <si>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</si>
  <si>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</si>
  <si>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</si>
  <si>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</si>
  <si>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</si>
  <si>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</si>
  <si>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</si>
  <si>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</si>
  <si>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</si>
  <si>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</si>
  <si>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</si>
  <si>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</si>
  <si>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</si>
  <si>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</si>
  <si>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</si>
  <si>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</si>
  <si>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</si>
  <si>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</si>
  <si>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</si>
  <si>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</si>
  <si>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</si>
  <si>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</si>
  <si>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</si>
  <si>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</si>
  <si>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</si>
  <si>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</si>
  <si>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</si>
  <si>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</si>
  <si>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</si>
  <si>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</si>
  <si>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</si>
  <si>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</si>
  <si>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</si>
  <si>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</si>
  <si>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</si>
  <si>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</si>
  <si>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</si>
  <si>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</si>
  <si>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</si>
  <si>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</si>
  <si>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</si>
  <si>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</si>
  <si>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</si>
  <si>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</si>
  <si>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</si>
  <si>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</si>
  <si>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</si>
  <si>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</si>
  <si>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</si>
  <si>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</si>
  <si>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</si>
  <si>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</si>
  <si>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</si>
  <si>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</si>
  <si>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</si>
  <si>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</si>
  <si>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</si>
  <si>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</si>
  <si>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</si>
  <si>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</si>
  <si>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</si>
  <si>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</si>
  <si>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</si>
  <si>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</si>
  <si>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</si>
  <si>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</si>
  <si>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</si>
  <si>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</si>
  <si>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</si>
  <si>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</si>
  <si>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</si>
  <si>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</si>
  <si>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</si>
  <si>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</si>
  <si>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</si>
  <si>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</si>
  <si>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</si>
  <si>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</si>
  <si>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</si>
  <si>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</si>
  <si>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</si>
  <si>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</si>
  <si>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</si>
  <si>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</si>
  <si>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</si>
  <si>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</si>
  <si>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</si>
  <si>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</si>
  <si>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</si>
  <si>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</si>
  <si>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</si>
  <si>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</si>
  <si>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</si>
  <si>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</si>
  <si>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</si>
  <si>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</si>
  <si>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</si>
  <si>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</si>
  <si>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</si>
  <si>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</si>
  <si>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</si>
  <si>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</si>
  <si>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</si>
  <si>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</si>
  <si>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</si>
  <si>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</si>
  <si>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</si>
  <si>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</si>
  <si>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</si>
  <si>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</si>
  <si>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</si>
  <si>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</si>
  <si>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</si>
  <si>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</si>
  <si>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</si>
  <si>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</si>
  <si>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</si>
  <si>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</si>
  <si>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</si>
  <si>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</si>
  <si>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</si>
  <si>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</si>
  <si>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</si>
  <si>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</si>
  <si>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</si>
  <si>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</si>
  <si>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</si>
  <si>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</si>
  <si>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</si>
  <si>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</si>
  <si>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</si>
  <si>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</si>
  <si>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</si>
  <si>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</si>
  <si>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</si>
  <si>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</si>
  <si>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</si>
  <si>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</si>
  <si>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</si>
  <si>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</si>
  <si>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</si>
  <si>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</si>
  <si>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</si>
  <si>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</si>
  <si>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</si>
  <si>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</si>
  <si>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</si>
  <si>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</si>
  <si>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</si>
  <si>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</si>
  <si>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</si>
  <si>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</si>
  <si>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</si>
  <si>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</si>
  <si>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</si>
  <si>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</si>
  <si>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</si>
  <si>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</si>
  <si>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</si>
  <si>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</si>
  <si>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</si>
  <si>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</si>
  <si>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</si>
  <si>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</si>
  <si>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</si>
  <si>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</si>
  <si>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</si>
  <si>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</si>
  <si>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</si>
  <si>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</si>
  <si>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</si>
  <si>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</si>
  <si>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</si>
  <si>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</si>
  <si>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</si>
  <si>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</si>
  <si>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</si>
  <si>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</si>
  <si>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</si>
  <si>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</si>
  <si>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</si>
  <si>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</si>
  <si>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</si>
  <si>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</si>
  <si>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</si>
  <si>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</si>
  <si>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</si>
  <si>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</si>
  <si>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</si>
  <si>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</si>
  <si>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</si>
  <si>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</si>
  <si>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</si>
  <si>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</si>
  <si>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</si>
  <si>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</si>
  <si>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</si>
  <si>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</si>
  <si>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</si>
  <si>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</si>
  <si>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</si>
  <si>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</si>
  <si>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</si>
  <si>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</si>
  <si>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</si>
  <si>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</si>
  <si>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</si>
  <si>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</si>
  <si>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</si>
  <si>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</si>
  <si>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</si>
  <si>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</si>
  <si>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</si>
  <si>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</si>
  <si>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</si>
  <si>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</si>
  <si>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</si>
  <si>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</si>
  <si>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</si>
  <si>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</si>
  <si>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</si>
  <si>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</si>
  <si>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</si>
  <si>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</si>
  <si>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</si>
  <si>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</si>
  <si>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</si>
  <si>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</si>
  <si>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</si>
  <si>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</si>
  <si>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</si>
  <si>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</si>
  <si>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</si>
  <si>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</si>
  <si>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</si>
  <si>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</si>
  <si>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</si>
  <si>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</si>
  <si>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</si>
  <si>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</si>
  <si>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</si>
  <si>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</si>
  <si>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</si>
  <si>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</si>
  <si>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</si>
  <si>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</si>
  <si>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</si>
  <si>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</si>
  <si>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</si>
  <si>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</si>
  <si>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</si>
  <si>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</si>
  <si>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</si>
  <si>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</si>
  <si>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</si>
  <si>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</si>
  <si>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</si>
  <si>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</si>
  <si>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</si>
  <si>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</si>
  <si>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</si>
  <si>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</si>
  <si>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</si>
  <si>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</si>
  <si>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</si>
  <si>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</si>
  <si>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</si>
  <si>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</si>
  <si>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</si>
  <si>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</si>
  <si>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</si>
  <si>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</si>
  <si>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</si>
  <si>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</si>
  <si>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</si>
  <si>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</si>
  <si>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</si>
  <si>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</si>
  <si>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</si>
  <si>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</si>
  <si>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</si>
  <si>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</si>
  <si>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</si>
  <si>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</si>
  <si>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</si>
  <si>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</si>
  <si>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</si>
  <si>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</si>
  <si>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</si>
  <si>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</si>
  <si>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</si>
  <si>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</si>
  <si>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</si>
  <si>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</si>
  <si>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</si>
  <si>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</si>
  <si>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</si>
  <si>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</si>
  <si>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</si>
  <si>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</si>
  <si>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</si>
  <si>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</si>
  <si>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</si>
  <si>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</si>
  <si>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</si>
  <si>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</si>
  <si>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</si>
  <si>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</si>
  <si>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</si>
  <si>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</si>
  <si>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</si>
  <si>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</si>
  <si>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</si>
  <si>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</si>
  <si>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</si>
  <si>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</si>
  <si>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</si>
  <si>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</si>
  <si>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</si>
  <si>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</si>
  <si>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</si>
  <si>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</si>
  <si>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</si>
  <si>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</si>
  <si>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</si>
  <si>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</si>
  <si>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</si>
  <si>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</si>
  <si>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</si>
  <si>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</si>
  <si>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</si>
  <si>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</si>
  <si>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</si>
  <si>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</si>
  <si>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</si>
  <si>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</si>
  <si>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</si>
  <si>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</si>
  <si>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</si>
  <si>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</si>
  <si>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</si>
  <si>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</si>
  <si>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</si>
  <si>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</si>
  <si>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</si>
  <si>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</si>
  <si>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</si>
  <si>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</si>
  <si>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</si>
  <si>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</si>
  <si>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</si>
  <si>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</si>
  <si>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</si>
  <si>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</si>
  <si>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</si>
  <si>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</si>
  <si>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</si>
  <si>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</si>
  <si>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</si>
  <si>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</si>
  <si>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</si>
  <si>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</si>
  <si>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</si>
  <si>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</si>
  <si>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</si>
  <si>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</si>
  <si>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</si>
  <si>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</si>
  <si>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</si>
  <si>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</si>
  <si>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</si>
  <si>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</si>
  <si>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</si>
  <si>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</si>
  <si>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</si>
  <si>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</si>
  <si>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</si>
  <si>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</si>
  <si>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</si>
  <si>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</si>
  <si>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</si>
  <si>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</si>
  <si>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</si>
  <si>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</si>
  <si>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</si>
  <si>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</si>
  <si>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</si>
  <si>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</si>
  <si>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</si>
  <si>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</si>
  <si>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</si>
  <si>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</si>
  <si>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</si>
  <si>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</si>
  <si>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</si>
  <si>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</si>
  <si>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</si>
  <si>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</si>
  <si>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</si>
  <si>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</si>
  <si>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</si>
  <si>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</si>
  <si>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</si>
  <si>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</si>
  <si>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</si>
  <si>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</si>
  <si>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</si>
  <si>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</si>
  <si>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</si>
  <si>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</si>
  <si>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</si>
  <si>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</si>
  <si>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</si>
  <si>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</si>
  <si>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</si>
  <si>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</si>
  <si>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</si>
  <si>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</si>
  <si>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</si>
  <si>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</si>
  <si>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</si>
  <si>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</si>
  <si>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</si>
  <si>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</si>
  <si>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</si>
  <si>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</si>
  <si>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</si>
  <si>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</si>
  <si>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</si>
  <si>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</si>
  <si>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</si>
  <si>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</si>
  <si>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</si>
  <si>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</si>
  <si>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</si>
  <si>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</si>
  <si>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</si>
  <si>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</si>
  <si>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</si>
  <si>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</si>
  <si>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</si>
  <si>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</si>
  <si>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</si>
  <si>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</si>
  <si>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</si>
  <si>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</si>
  <si>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</si>
  <si>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</si>
  <si>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</si>
  <si>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</si>
  <si>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</si>
  <si>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</si>
  <si>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</si>
  <si>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</si>
  <si>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</si>
  <si>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</si>
  <si>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</si>
  <si>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</si>
  <si>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</si>
  <si>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</si>
  <si>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</si>
  <si>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</si>
  <si>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</si>
  <si>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</si>
  <si>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</si>
  <si>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</si>
  <si>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</si>
  <si>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</si>
  <si>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</si>
  <si>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</si>
  <si>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</si>
  <si>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</si>
  <si>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</si>
  <si>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</si>
  <si>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</si>
  <si>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</si>
  <si>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</si>
  <si>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</si>
  <si>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</si>
  <si>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</si>
  <si>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</si>
  <si>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</si>
  <si>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</si>
  <si>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</si>
  <si>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</si>
  <si>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</si>
  <si>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</si>
  <si>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</si>
  <si>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</si>
  <si>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</si>
  <si>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</si>
  <si>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</si>
  <si>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</si>
  <si>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</si>
  <si>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</si>
  <si>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</si>
  <si>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</si>
  <si>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</si>
  <si>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</si>
  <si>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</si>
  <si>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</si>
  <si>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</si>
  <si>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</si>
  <si>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</si>
  <si>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</si>
  <si>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</si>
  <si>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</si>
  <si>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</si>
  <si>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</si>
  <si>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</si>
  <si>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</si>
  <si>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</si>
  <si>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</si>
  <si>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</si>
  <si>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</si>
  <si>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</si>
  <si>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</si>
  <si>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</si>
  <si>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</si>
  <si>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</si>
  <si>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</si>
  <si>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</si>
  <si>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</si>
  <si>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</si>
  <si>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</si>
  <si>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</si>
  <si>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</si>
  <si>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</si>
  <si>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</si>
  <si>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</si>
  <si>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</si>
  <si>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</si>
  <si>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</si>
  <si>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</si>
  <si>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</si>
  <si>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</si>
  <si>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</si>
  <si>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</si>
  <si>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</si>
  <si>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</si>
  <si>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</si>
  <si>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</si>
  <si>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</si>
  <si>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</si>
  <si>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</si>
  <si>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</si>
  <si>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</si>
  <si>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</si>
  <si>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</si>
  <si>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</si>
  <si>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</si>
  <si>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</si>
  <si>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</si>
  <si>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</si>
  <si>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</si>
  <si>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</si>
  <si>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</si>
  <si>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</si>
  <si>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</si>
  <si>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</si>
  <si>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</si>
  <si>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</si>
  <si>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</si>
  <si>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</si>
  <si>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</si>
  <si>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</si>
  <si>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</si>
  <si>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</si>
  <si>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</si>
  <si>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</si>
  <si>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</si>
  <si>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</si>
  <si>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</si>
  <si>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</si>
  <si>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</si>
  <si>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</si>
  <si>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</si>
  <si>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</si>
  <si>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</si>
  <si>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</si>
  <si>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</si>
  <si>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</si>
  <si>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</si>
  <si>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</si>
  <si>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</si>
  <si>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</si>
  <si>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</si>
  <si>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</si>
  <si>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</si>
  <si>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</si>
  <si>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</si>
  <si>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</si>
  <si>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</si>
  <si>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</si>
  <si>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</si>
  <si>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</si>
  <si>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</si>
  <si>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</si>
  <si>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</si>
  <si>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</si>
  <si>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</si>
  <si>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</si>
  <si>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</si>
  <si>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</si>
  <si>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</si>
  <si>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</si>
  <si>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</si>
  <si>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</si>
  <si>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</si>
  <si>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</si>
  <si>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</si>
  <si>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</si>
  <si>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</si>
  <si>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</si>
  <si>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</si>
  <si>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</si>
  <si>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</si>
  <si>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</si>
  <si>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</si>
  <si>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</si>
  <si>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</si>
  <si>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</si>
  <si>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</si>
  <si>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</si>
  <si>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</si>
  <si>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</si>
  <si>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</si>
  <si>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</si>
  <si>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</si>
  <si>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</si>
  <si>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</si>
  <si>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</si>
  <si>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</si>
  <si>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</si>
  <si>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</si>
  <si>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</si>
  <si>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</si>
  <si>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</si>
  <si>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</si>
  <si>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</si>
  <si>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</si>
  <si>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</si>
  <si>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</si>
  <si>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</si>
  <si>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</si>
  <si>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</si>
  <si>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</si>
  <si>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</si>
  <si>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</si>
  <si>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</si>
  <si>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</si>
  <si>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</si>
  <si>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</si>
  <si>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</si>
  <si>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</si>
  <si>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</si>
  <si>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</si>
  <si>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</si>
  <si>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</si>
  <si>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</si>
  <si>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</si>
  <si>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</si>
  <si>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</si>
  <si>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</si>
  <si>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</si>
  <si>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</si>
  <si>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</si>
  <si>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</si>
  <si>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</si>
  <si>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</si>
  <si>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</si>
  <si>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</si>
  <si>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</si>
  <si>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</si>
  <si>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</si>
  <si>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</si>
  <si>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</si>
  <si>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</si>
  <si>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</si>
  <si>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</si>
  <si>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</si>
  <si>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</si>
  <si>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</si>
  <si>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</si>
  <si>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</si>
  <si>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</si>
  <si>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</si>
  <si>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</si>
  <si>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</si>
  <si>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</si>
  <si>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</si>
  <si>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</si>
  <si>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</si>
  <si>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</si>
  <si>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</si>
  <si>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</si>
  <si>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</si>
  <si>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</si>
  <si>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</si>
  <si>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</si>
  <si>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</si>
  <si>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</si>
  <si>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</si>
  <si>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</si>
  <si>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</si>
  <si>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</si>
  <si>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</si>
  <si>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</si>
  <si>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</si>
  <si>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</si>
  <si>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</si>
  <si>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</si>
  <si>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</si>
  <si>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</si>
  <si>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</si>
  <si>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</si>
  <si>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</si>
  <si>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</si>
  <si>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</si>
  <si>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</si>
  <si>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</si>
  <si>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</si>
  <si>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</si>
  <si>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</si>
  <si>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</si>
  <si>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</si>
  <si>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</si>
  <si>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</si>
  <si>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</si>
  <si>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</si>
  <si>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</si>
  <si>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</si>
  <si>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</si>
  <si>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</si>
  <si>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</si>
  <si>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</si>
  <si>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</si>
  <si>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</si>
  <si>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</si>
  <si>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</si>
  <si>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</si>
  <si>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</si>
  <si>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</si>
  <si>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</si>
  <si>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</si>
  <si>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</si>
  <si>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</si>
  <si>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</si>
  <si>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</si>
  <si>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</si>
  <si>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</si>
  <si>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</si>
  <si>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</si>
  <si>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</si>
  <si>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</si>
  <si>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</si>
  <si>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</si>
  <si>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</si>
  <si>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</si>
  <si>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</si>
  <si>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</si>
  <si>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</si>
  <si>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</si>
  <si>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</si>
  <si>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</si>
  <si>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</si>
  <si>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</si>
  <si>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</si>
  <si>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</si>
  <si>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</si>
  <si>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</si>
  <si>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</si>
  <si>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</si>
  <si>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</si>
  <si>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</si>
  <si>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</si>
  <si>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</si>
  <si>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</si>
  <si>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</si>
  <si>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</si>
  <si>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</si>
  <si>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</si>
  <si>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</si>
  <si>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</si>
  <si>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</si>
  <si>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</si>
  <si>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</si>
  <si>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</si>
  <si>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</si>
  <si>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</si>
  <si>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</si>
  <si>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</si>
  <si>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</si>
  <si>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</si>
  <si>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</si>
  <si>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</si>
  <si>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</si>
  <si>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</si>
  <si>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</si>
  <si>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</si>
  <si>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</si>
  <si>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</si>
  <si>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</si>
  <si>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</si>
  <si>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</si>
  <si>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</si>
  <si>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</si>
  <si>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</si>
  <si>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</si>
  <si>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</si>
  <si>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</si>
  <si>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</si>
  <si>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</si>
  <si>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</si>
  <si>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</si>
  <si>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</si>
  <si>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</si>
  <si>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</si>
  <si>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</si>
  <si>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</si>
  <si>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</si>
  <si>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</si>
  <si>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</si>
  <si>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</si>
  <si>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</si>
  <si>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</si>
  <si>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</si>
  <si>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</si>
  <si>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</si>
  <si>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</si>
  <si>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</si>
  <si>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</si>
  <si>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</si>
  <si>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</si>
  <si>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</si>
  <si>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</si>
  <si>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</si>
  <si>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</si>
  <si>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</si>
  <si>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</si>
  <si>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</si>
  <si>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</si>
  <si>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</si>
  <si>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</si>
  <si>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</si>
  <si>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</si>
  <si>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</si>
  <si>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</si>
  <si>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</si>
  <si>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</si>
  <si>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</si>
  <si>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</si>
  <si>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</si>
  <si>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</si>
  <si>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</si>
  <si>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</si>
  <si>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</si>
  <si>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</si>
  <si>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</si>
  <si>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</si>
  <si>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</si>
  <si>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</si>
  <si>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</si>
  <si>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</si>
  <si>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</si>
  <si>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</si>
  <si>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</si>
  <si>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</si>
  <si>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</si>
  <si>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</si>
  <si>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</si>
  <si>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</si>
  <si>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</si>
  <si>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</si>
  <si>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</si>
  <si>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</si>
  <si>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</si>
  <si>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</si>
  <si>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</si>
  <si>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</si>
  <si>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</si>
  <si>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</si>
  <si>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</si>
  <si>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</si>
  <si>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</si>
  <si>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</si>
  <si>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</si>
  <si>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</si>
  <si>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</si>
  <si>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</si>
  <si>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</si>
  <si>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</si>
  <si>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</si>
  <si>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</si>
  <si>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</si>
  <si>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</si>
  <si>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</si>
  <si>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</si>
  <si>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</si>
  <si>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</si>
  <si>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</si>
  <si>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</si>
  <si>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</si>
  <si>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</si>
  <si>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</si>
  <si>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</si>
  <si>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</si>
  <si>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</si>
  <si>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</si>
  <si>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</si>
  <si>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</si>
  <si>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</si>
  <si>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</si>
  <si>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</si>
  <si>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</si>
  <si>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</si>
  <si>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</si>
  <si>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</si>
  <si>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</si>
  <si>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</si>
  <si>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</si>
  <si>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</si>
  <si>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</si>
  <si>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</si>
  <si>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</si>
  <si>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</si>
  <si>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</si>
  <si>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</si>
  <si>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</si>
  <si>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</si>
  <si>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</si>
  <si>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</si>
  <si>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</si>
  <si>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</si>
  <si>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</si>
  <si>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</si>
  <si>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</si>
  <si>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</si>
  <si>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</si>
  <si>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</si>
  <si>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</si>
  <si>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</si>
  <si>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</si>
  <si>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</si>
  <si>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</si>
  <si>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</si>
  <si>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</si>
  <si>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</si>
  <si>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</si>
  <si>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</si>
  <si>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</si>
  <si>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</si>
  <si>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</si>
  <si>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</si>
  <si>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</si>
  <si>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</si>
  <si>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</si>
  <si>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</si>
  <si>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</si>
  <si>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</si>
  <si>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</si>
  <si>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</si>
  <si>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</si>
  <si>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</si>
  <si>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</si>
  <si>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</si>
  <si>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</si>
  <si>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</si>
  <si>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</si>
  <si>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</si>
  <si>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</si>
  <si>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</si>
  <si>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</si>
  <si>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</si>
  <si>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</si>
  <si>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</si>
  <si>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</si>
  <si>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</si>
  <si>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</si>
  <si>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</si>
  <si>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</si>
  <si>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</si>
  <si>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</si>
  <si>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</si>
  <si>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</si>
  <si>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</si>
  <si>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</si>
  <si>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</si>
  <si>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</si>
  <si>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</si>
  <si>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</si>
  <si>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</si>
  <si>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</si>
  <si>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</si>
  <si>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</si>
  <si>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</si>
  <si>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</si>
  <si>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</si>
  <si>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</si>
  <si>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</si>
  <si>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</si>
  <si>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</si>
  <si>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</si>
  <si>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</si>
  <si>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</si>
  <si>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</si>
  <si>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</si>
  <si>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</si>
  <si>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</si>
  <si>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</si>
  <si>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</si>
  <si>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</si>
  <si>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</si>
  <si>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</si>
  <si>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</si>
  <si>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</si>
  <si>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</si>
  <si>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</si>
  <si>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</si>
  <si>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</si>
  <si>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</si>
  <si>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</si>
  <si>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</si>
  <si>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</si>
  <si>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</si>
  <si>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</si>
  <si>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</si>
  <si>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</si>
  <si>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</si>
  <si>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</si>
  <si>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</si>
  <si>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</si>
  <si>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</si>
  <si>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</si>
  <si>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</si>
  <si>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</si>
  <si>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</si>
  <si>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</si>
  <si>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</si>
  <si>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</si>
  <si>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</si>
  <si>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</si>
  <si>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</si>
  <si>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</si>
  <si>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</si>
  <si>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</si>
  <si>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</si>
  <si>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</si>
  <si>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</si>
  <si>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</si>
  <si>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</si>
  <si>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</si>
  <si>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</si>
  <si>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</si>
  <si>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</si>
  <si>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</si>
  <si>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</si>
  <si>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</si>
  <si>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</si>
  <si>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</si>
  <si>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</si>
  <si>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</si>
  <si>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</si>
  <si>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</si>
  <si>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</si>
  <si>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</si>
  <si>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</si>
  <si>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</si>
  <si>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</si>
  <si>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</si>
  <si>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</si>
  <si>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</si>
  <si>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</si>
  <si>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</si>
  <si>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</si>
  <si>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</si>
  <si>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</si>
  <si>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</si>
  <si>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</si>
  <si>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</si>
  <si>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</si>
  <si>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</si>
  <si>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</si>
  <si>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</si>
  <si>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</si>
  <si>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</si>
  <si>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</si>
  <si>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</si>
  <si>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</si>
  <si>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</si>
  <si>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</si>
  <si>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</si>
  <si>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</si>
  <si>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</si>
  <si>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</si>
  <si>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</si>
  <si>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</si>
  <si>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</si>
  <si>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</si>
  <si>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</si>
  <si>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</si>
  <si>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</si>
  <si>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</si>
  <si>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</si>
  <si>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</si>
  <si>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</si>
  <si>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</si>
  <si>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</si>
  <si>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</si>
  <si>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</si>
  <si>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</si>
  <si>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</si>
  <si>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</si>
  <si>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</si>
  <si>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</si>
  <si>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</si>
  <si>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</si>
  <si>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</si>
  <si>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</si>
  <si>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</si>
  <si>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</si>
  <si>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</si>
  <si>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</si>
  <si>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</si>
  <si>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</si>
  <si>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</si>
  <si>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</si>
  <si>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</si>
  <si>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</si>
  <si>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</si>
  <si>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</si>
  <si>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</si>
  <si>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</si>
  <si>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</si>
  <si>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</si>
  <si>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</si>
  <si>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</si>
  <si>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</si>
  <si>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</si>
  <si>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</si>
  <si>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</si>
  <si>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</si>
  <si>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</si>
  <si>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</si>
  <si>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</si>
  <si>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</si>
  <si>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</si>
  <si>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</si>
  <si>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</si>
  <si>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</si>
  <si>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</si>
  <si>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</si>
  <si>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</si>
  <si>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</si>
  <si>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</si>
  <si>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</si>
  <si>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</si>
  <si>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</si>
  <si>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</si>
  <si>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</si>
  <si>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</si>
  <si>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</si>
  <si>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</si>
  <si>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</si>
  <si>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</si>
  <si>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</si>
  <si>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</si>
  <si>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</si>
  <si>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</si>
  <si>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</si>
  <si>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</si>
  <si>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</si>
  <si>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</si>
  <si>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</si>
  <si>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</si>
  <si>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</si>
  <si>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</si>
  <si>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</si>
  <si>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</si>
  <si>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</si>
  <si>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</si>
  <si>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</si>
  <si>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</si>
  <si>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</si>
  <si>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</si>
  <si>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</si>
  <si>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</si>
  <si>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</si>
  <si>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</si>
  <si>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</si>
  <si>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</si>
  <si>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</si>
  <si>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</si>
  <si>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</si>
  <si>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</si>
  <si>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</si>
  <si>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</si>
  <si>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</si>
  <si>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</si>
  <si>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</si>
  <si>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</si>
  <si>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</si>
  <si>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</si>
  <si>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</si>
  <si>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</si>
  <si>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</si>
  <si>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</si>
  <si>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</si>
  <si>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</si>
  <si>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</si>
  <si>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</si>
  <si>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</si>
  <si>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</si>
  <si>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</si>
  <si>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</si>
  <si>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</si>
  <si>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</si>
  <si>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</si>
  <si>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</si>
  <si>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</si>
  <si>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</si>
  <si>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</si>
  <si>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</si>
  <si>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</si>
  <si>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</si>
  <si>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</si>
  <si>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</si>
  <si>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</si>
  <si>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</si>
  <si>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</si>
  <si>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</si>
  <si>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</si>
  <si>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</si>
  <si>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</si>
  <si>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</si>
  <si>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</si>
  <si>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</si>
  <si>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</si>
  <si>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</si>
  <si>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</si>
  <si>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</si>
  <si>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</si>
  <si>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</si>
  <si>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</si>
  <si>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</si>
  <si>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</si>
  <si>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</si>
  <si>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</si>
  <si>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</si>
  <si>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</si>
  <si>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</si>
  <si>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</si>
  <si>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</si>
  <si>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</si>
  <si>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</si>
  <si>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</si>
  <si>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</si>
  <si>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</si>
  <si>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</si>
  <si>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</si>
  <si>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</si>
  <si>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</si>
  <si>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</si>
  <si>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</si>
  <si>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</si>
  <si>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</si>
  <si>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</si>
  <si>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</si>
  <si>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</si>
  <si>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</si>
  <si>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</si>
  <si>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</si>
  <si>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</si>
  <si>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</si>
  <si>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</si>
  <si>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</si>
  <si>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</si>
  <si>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</si>
  <si>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</si>
  <si>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</si>
  <si>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</si>
  <si>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</si>
  <si>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</si>
  <si>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</si>
  <si>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</si>
  <si>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</si>
  <si>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</si>
  <si>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</si>
  <si>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</si>
  <si>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</si>
  <si>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</si>
  <si>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</si>
  <si>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</si>
  <si>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</si>
  <si>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</si>
  <si>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</si>
  <si>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</si>
  <si>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</si>
  <si>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</si>
  <si>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</si>
  <si>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</si>
  <si>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</si>
  <si>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</si>
  <si>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</si>
  <si>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</si>
  <si>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</si>
  <si>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</si>
  <si>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</si>
  <si>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</si>
  <si>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</si>
  <si>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</si>
  <si>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</si>
  <si>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</si>
  <si>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</si>
  <si>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</si>
  <si>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</si>
  <si>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</si>
  <si>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</si>
  <si>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</si>
  <si>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</si>
  <si>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</si>
  <si>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</si>
  <si>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</si>
  <si>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</si>
  <si>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</si>
  <si>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</si>
  <si>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</si>
  <si>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</si>
  <si>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</si>
  <si>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</si>
  <si>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</si>
  <si>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</si>
  <si>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</si>
  <si>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</si>
  <si>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</si>
  <si>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</si>
  <si>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</si>
  <si>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</si>
  <si>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</si>
  <si>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</si>
  <si>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</si>
  <si>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</si>
  <si>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</si>
  <si>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</si>
  <si>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</si>
  <si>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</si>
  <si>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</si>
  <si>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</si>
  <si>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</si>
  <si>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</si>
  <si>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</si>
  <si>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</si>
  <si>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</si>
  <si>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</si>
  <si>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</si>
  <si>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</si>
  <si>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</si>
  <si>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</si>
  <si>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</si>
  <si>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</si>
  <si>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</si>
  <si>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</si>
  <si>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</si>
  <si>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</si>
  <si>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</si>
  <si>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</si>
  <si>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</si>
  <si>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</si>
  <si>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</si>
  <si>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</si>
  <si>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</si>
  <si>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</si>
  <si>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</si>
  <si>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</si>
  <si>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</si>
  <si>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</si>
  <si>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</si>
  <si>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</si>
  <si>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</si>
  <si>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</si>
  <si>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</si>
  <si>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</si>
  <si>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</si>
  <si>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</si>
  <si>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</si>
  <si>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</si>
  <si>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</si>
  <si>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</si>
  <si>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</si>
  <si>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</si>
  <si>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</si>
  <si>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</si>
  <si>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</si>
  <si>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</si>
  <si>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</si>
  <si>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</si>
  <si>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</si>
  <si>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</si>
  <si>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</si>
  <si>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</si>
  <si>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</si>
  <si>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</si>
  <si>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</si>
  <si>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</si>
  <si>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</si>
  <si>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</si>
  <si>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</si>
  <si>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</si>
  <si>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</si>
  <si>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</si>
  <si>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</si>
  <si>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</si>
  <si>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</si>
  <si>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</si>
  <si>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</si>
  <si>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</si>
  <si>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</si>
  <si>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</si>
  <si>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</si>
  <si>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</si>
  <si>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</si>
  <si>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</si>
  <si>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</si>
  <si>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</si>
  <si>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</si>
  <si>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</si>
  <si>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</si>
  <si>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</si>
  <si>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</si>
  <si>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</si>
  <si>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</si>
  <si>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</si>
  <si>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</si>
  <si>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</si>
  <si>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</si>
  <si>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</si>
  <si>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</si>
  <si>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</si>
  <si>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</si>
  <si>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</si>
  <si>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</si>
  <si>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</si>
  <si>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</si>
  <si>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</si>
  <si>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</si>
  <si>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</si>
  <si>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</si>
  <si>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</si>
  <si>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</si>
  <si>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</si>
  <si>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</si>
  <si>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</si>
  <si>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</si>
  <si>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</si>
  <si>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</si>
  <si>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</si>
  <si>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</si>
  <si>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</si>
  <si>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</si>
  <si>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</si>
  <si>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</si>
  <si>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</si>
  <si>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</si>
  <si>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</si>
  <si>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</si>
  <si>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</si>
  <si>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</si>
  <si>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</si>
  <si>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</si>
  <si>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</si>
  <si>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</si>
  <si>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</si>
  <si>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</si>
  <si>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</si>
  <si>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</si>
  <si>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</si>
  <si>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</si>
  <si>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</si>
  <si>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</si>
  <si>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</si>
  <si>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</si>
  <si>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</si>
  <si>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</si>
  <si>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</si>
  <si>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</si>
  <si>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</si>
  <si>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</si>
  <si>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</si>
  <si>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</si>
  <si>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</si>
  <si>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</si>
  <si>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</si>
  <si>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</si>
  <si>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</si>
  <si>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</si>
  <si>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</si>
  <si>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</si>
  <si>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</si>
  <si>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</si>
  <si>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</si>
  <si>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</si>
  <si>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</si>
  <si>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</si>
  <si>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</si>
  <si>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</si>
  <si>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</si>
  <si>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</si>
  <si>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</si>
  <si>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</si>
  <si>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</si>
  <si>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</si>
  <si>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</si>
  <si>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</si>
  <si>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</si>
  <si>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</si>
  <si>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</si>
  <si>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</si>
  <si>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</si>
  <si>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</si>
  <si>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</si>
  <si>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</si>
  <si>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</si>
  <si>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</si>
  <si>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</si>
  <si>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</si>
  <si>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</si>
  <si>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</si>
  <si>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</si>
  <si>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</si>
  <si>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</si>
  <si>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</si>
  <si>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</si>
  <si>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</si>
  <si>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</si>
  <si>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</si>
  <si>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</si>
  <si>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</si>
  <si>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</si>
  <si>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</si>
  <si>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</si>
  <si>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</si>
  <si>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</si>
  <si>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</si>
  <si>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</si>
  <si>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</si>
  <si>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</si>
  <si>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</si>
  <si>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</si>
  <si>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</si>
  <si>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</si>
  <si>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</si>
  <si>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</si>
  <si>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</si>
  <si>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</si>
  <si>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</si>
  <si>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</si>
  <si>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</si>
  <si>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</si>
  <si>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</si>
  <si>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</si>
  <si>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</si>
  <si>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</si>
  <si>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</si>
  <si>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</si>
  <si>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</si>
  <si>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</si>
  <si>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</si>
  <si>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</si>
  <si>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</si>
  <si>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</si>
  <si>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</si>
  <si>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</si>
  <si>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</si>
  <si>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</si>
  <si>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</si>
  <si>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</si>
  <si>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</si>
  <si>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</si>
  <si>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</si>
  <si>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</si>
  <si>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</si>
  <si>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</si>
  <si>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</si>
  <si>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</si>
  <si>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</si>
  <si>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</si>
  <si>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</si>
  <si>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</si>
  <si>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</si>
  <si>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</si>
  <si>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</si>
  <si>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</si>
  <si>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</si>
  <si>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</si>
  <si>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</si>
  <si>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</si>
  <si>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</si>
  <si>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</si>
  <si>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</si>
  <si>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</si>
  <si>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</si>
  <si>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</si>
  <si>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</si>
  <si>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</si>
  <si>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</si>
  <si>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</si>
  <si>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</si>
  <si>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</si>
  <si>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</si>
  <si>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</si>
  <si>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</si>
  <si>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</si>
  <si>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</si>
  <si>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</si>
  <si>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</si>
  <si>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</si>
  <si>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</si>
  <si>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</si>
  <si>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</si>
  <si>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</si>
  <si>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</si>
  <si>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</si>
  <si>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</si>
  <si>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</si>
  <si>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</si>
  <si>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</si>
  <si>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</si>
  <si>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</si>
  <si>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</si>
  <si>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</si>
  <si>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</si>
  <si>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</si>
  <si>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</si>
  <si>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</si>
  <si>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</si>
  <si>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</si>
  <si>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</si>
  <si>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</si>
  <si>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</si>
  <si>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</si>
  <si>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</si>
  <si>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</si>
  <si>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</si>
  <si>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</si>
  <si>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</si>
  <si>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</si>
  <si>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</si>
  <si>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</si>
  <si>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</si>
  <si>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</si>
  <si>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</si>
  <si>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</si>
  <si>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</si>
  <si>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</si>
  <si>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</si>
  <si>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</si>
  <si>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</si>
  <si>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</si>
  <si>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</si>
  <si>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</si>
  <si>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</si>
  <si>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</si>
  <si>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</si>
  <si>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</si>
  <si>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</si>
  <si>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</si>
  <si>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</si>
  <si>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</si>
  <si>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</si>
  <si>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</si>
  <si>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</si>
  <si>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</si>
  <si>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</si>
  <si>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</si>
  <si>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</si>
  <si>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</si>
  <si>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</si>
  <si>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</si>
  <si>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</si>
  <si>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</si>
  <si>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</si>
  <si>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</si>
  <si>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</si>
  <si>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</si>
  <si>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</si>
  <si>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</si>
  <si>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</si>
  <si>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</si>
  <si>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</si>
  <si>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</si>
  <si>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</si>
  <si>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</si>
  <si>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</si>
  <si>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</si>
  <si>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</si>
  <si>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 xml:space="preserve">50 min </t>
  </si>
  <si>
    <t>PCM-20251119-00000715</t>
  </si>
  <si>
    <t xml:space="preserve">130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</si>
  <si>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</si>
  <si>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</si>
  <si>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</si>
  <si>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</si>
  <si>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</si>
  <si>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</si>
  <si>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</si>
  <si>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</si>
  <si>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</si>
  <si>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</si>
  <si>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</si>
  <si>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</si>
  <si>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</si>
  <si>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</si>
  <si>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</si>
  <si>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</si>
  <si>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</si>
  <si>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</si>
  <si>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</si>
  <si>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</si>
  <si>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</si>
  <si>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</si>
  <si>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</si>
  <si>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</si>
  <si>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</si>
  <si>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</si>
  <si>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</si>
  <si>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</si>
  <si>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</si>
  <si>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</si>
  <si>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</si>
  <si>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</si>
  <si>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</si>
  <si>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</si>
  <si>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</si>
  <si>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</si>
  <si>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</si>
  <si>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</si>
  <si>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</si>
  <si>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</si>
  <si>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</si>
  <si>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</si>
  <si>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</si>
  <si>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</si>
  <si>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</si>
  <si>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</si>
  <si>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</si>
  <si>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</si>
  <si>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</si>
  <si>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</si>
  <si>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</si>
  <si>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</si>
  <si>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</si>
  <si>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</si>
  <si>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</si>
  <si>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</si>
  <si>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</si>
  <si>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</si>
  <si>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</si>
  <si>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</si>
  <si>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</si>
  <si>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</si>
  <si>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</si>
  <si>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</si>
  <si>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</si>
  <si>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</si>
  <si>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</si>
  <si>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</si>
  <si>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</si>
  <si>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</si>
  <si>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</si>
  <si>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</si>
  <si>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</si>
  <si>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</si>
  <si>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</si>
  <si>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</si>
  <si>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</si>
  <si>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</si>
  <si>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</si>
  <si>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</si>
  <si>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</si>
  <si>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</si>
  <si>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PCM-20251119-00000769</t>
  </si>
  <si>
    <t>ETA 34 km</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</si>
  <si>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</si>
  <si>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</si>
  <si>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</si>
  <si>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</si>
  <si>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</si>
  <si>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</si>
  <si>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</si>
  <si>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</si>
  <si>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</si>
  <si>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</si>
  <si>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</si>
  <si>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</si>
  <si>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PCM-20251119-00000696</t>
  </si>
  <si>
    <t>team need 75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</si>
</sst>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xf numFmtId="0" fontId="18" fillId="7" borderId="5" xfId="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317.48196898148308</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7.0209606477874331E-2</v>
      </c>
      <c r="H3" s="143">
        <v>45980.354456018518</v>
      </c>
      <c r="I3" s="141" t="str">
        <f>IFERROR(VLOOKUP(D3,DB!A:F,6,0),"")</f>
        <v>SCECO</v>
      </c>
      <c r="J3" s="141" t="str">
        <f>IFERROR(VLOOKUP(D3,DB!A:G,7,0),"")</f>
        <v>Vandalized</v>
      </c>
      <c r="K3" s="145" t="s">
        <v>39024</v>
      </c>
      <c r="L3" s="146" t="str">
        <f>IFERROR(VLOOKUP(D3,DB!A:I,9,0),"")</f>
        <v>Latis</v>
      </c>
    </row>
    <row r="4" spans="1:15" ht="15" customHeight="1">
      <c r="A4" s="148" t="s">
        <v>39025</v>
      </c>
      <c r="B4" s="141" t="str">
        <f>IFERROR(VLOOKUP(D4,DB!A:K,11,0),"")</f>
        <v>R1</v>
      </c>
      <c r="C4" s="141">
        <v>1</v>
      </c>
      <c r="D4" s="78" t="s">
        <v>21347</v>
      </c>
      <c r="E4" s="142" t="s">
        <v>39021</v>
      </c>
      <c r="F4" s="143">
        <v>45980.400821759256</v>
      </c>
      <c r="G4" s="144">
        <f ca="1">IFERROR(NOW()-F4,"")</f>
        <v>2.9573032406915445E-2</v>
      </c>
      <c r="H4" s="143">
        <v>45980.395740740743</v>
      </c>
      <c r="I4" s="141" t="str">
        <f>IFERROR(VLOOKUP(D4,DB!A:F,6,0),"")</f>
        <v>SCECO</v>
      </c>
      <c r="J4" s="141" t="str">
        <f>IFERROR(VLOOKUP(D4,DB!A:G,7,0),"")</f>
        <v>Vandalized</v>
      </c>
      <c r="K4" s="145" t="s">
        <v>39026</v>
      </c>
      <c r="L4" s="146" t="str">
        <f>IFERROR(VLOOKUP(D4,DB!A:I,9,0),"")</f>
        <v>Latis</v>
      </c>
    </row>
    <row r="5" spans="1:15" ht="15" customHeight="1">
      <c r="A5" s="140"/>
      <c r="B5" s="141" t="str">
        <f>IFERROR(VLOOKUP(D5,DB!A:K,11,0),"")</f>
        <v/>
      </c>
      <c r="C5" s="141"/>
      <c r="D5" s="78"/>
      <c r="E5" s="142"/>
      <c r="F5" s="143"/>
      <c r="G5" s="144">
        <f ca="1">IFERROR(NOW()-F5,"")</f>
        <v>45980.430394791663</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45980.430394791663</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45980.430394791663</v>
      </c>
      <c r="H7" s="143"/>
      <c r="I7" s="141" t="str">
        <f>IFERROR(VLOOKUP(D7,DB!A:F,6,0),"")</f>
        <v/>
      </c>
      <c r="J7" s="141" t="str">
        <f>IFERROR(VLOOKUP(D7,DB!A:G,7,0),"")</f>
        <v/>
      </c>
      <c r="K7" s="145"/>
      <c r="L7" s="146" t="str">
        <f>IFERROR(VLOOKUP(D7,DB!A:I,9,0),"")</f>
        <v/>
      </c>
    </row>
    <row r="8" spans="1:15" ht="15" customHeight="1">
      <c r="A8" s="140"/>
      <c r="B8" s="141" t="str">
        <f>IFERROR(VLOOKUP(D8,DB!A:K,11,0),"")</f>
        <v/>
      </c>
      <c r="C8" s="141"/>
      <c r="D8" s="78"/>
      <c r="E8" s="142"/>
      <c r="F8" s="143"/>
      <c r="G8" s="144">
        <f ca="1">IFERROR(NOW()-F8,"")</f>
        <v>45980.430394791663</v>
      </c>
      <c r="H8" s="143"/>
      <c r="I8" s="141" t="str">
        <f>IFERROR(VLOOKUP(D8,DB!A:F,6,0),"")</f>
        <v/>
      </c>
      <c r="J8" s="141" t="str">
        <f>IFERROR(VLOOKUP(D8,DB!A:G,7,0),"")</f>
        <v/>
      </c>
      <c r="K8" s="145"/>
      <c r="L8" s="146" t="str">
        <f>IFERROR(VLOOKUP(D8,DB!A:I,9,0),"")</f>
        <v/>
      </c>
    </row>
    <row r="9" spans="1:15" ht="15" customHeight="1">
      <c r="A9" s="128"/>
      <c r="B9" s="129" t="str">
        <f>IFERROR(VLOOKUP(D14,DB!A:K,11,0),"")</f>
        <v/>
      </c>
      <c r="C9" s="129"/>
      <c r="D9" s="129"/>
      <c r="E9" s="130"/>
      <c r="F9" s="127"/>
      <c r="G9" s="131">
        <f ca="1">IFERROR(NOW()-F9,"")</f>
        <v>45980.430394907409</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45980.430394907409</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45980.430394907409</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45980.430394907409</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45980.430394907409</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45980.430394907409</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45980.430394907409</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45980.430394907409</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45980.430394907409</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45980.430394907409</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45980.430394907409</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45980.430394907409</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45980.430394907409</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45980.430394907409</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45980.430394907409</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45980.430394907409</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45980.430394907409</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45980.430394907409</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45980.430394907409</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45980.430394907409</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45980.430394907409</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45980.430394907409</v>
      </c>
      <c r="H30" s="127"/>
      <c r="I30" s="129" t="str">
        <f>IFERROR(VLOOKUP(D35,DB!A:F,6,0),"")</f>
        <v/>
      </c>
      <c r="J30" s="129" t="str">
        <f>IFERROR(VLOOKUP(D35,DB!A:G,7,0),"")</f>
        <v/>
      </c>
      <c r="K30" s="132"/>
      <c r="L30" s="133" t="str">
        <f>IFERROR(VLOOKUP(D35,DB!A:I,9,0),"")</f>
        <v/>
      </c>
    </row>
    <row r="31" spans="1:12" ht="15" customHeight="1">
      <c r="A31" s="128"/>
      <c r="B31" s="129" t="str">
        <f>IFERROR(VLOOKUP(D36,DB!A:K,11,0),"")</f>
        <v/>
      </c>
      <c r="C31" s="129"/>
      <c r="D31" s="129"/>
      <c r="E31" s="130"/>
      <c r="F31" s="127"/>
      <c r="G31" s="131">
        <f ca="1">IFERROR(NOW()-F31,"")</f>
        <v>45980.430394907409</v>
      </c>
      <c r="H31" s="127"/>
      <c r="I31" s="129" t="str">
        <f>IFERROR(VLOOKUP(D36,DB!A:F,6,0),"")</f>
        <v/>
      </c>
      <c r="J31" s="129" t="str">
        <f>IFERROR(VLOOKUP(D36,DB!A:G,7,0),"")</f>
        <v/>
      </c>
      <c r="K31" s="132"/>
      <c r="L31" s="133" t="str">
        <f>IFERROR(VLOOKUP(D36,DB!A:I,9,0),"")</f>
        <v/>
      </c>
    </row>
    <row r="32" spans="1:12" ht="15" customHeight="1">
      <c r="A32" s="128"/>
      <c r="B32" s="129" t="str">
        <f>IFERROR(VLOOKUP(#REF!,DB!A:K,11,0),"")</f>
        <v/>
      </c>
      <c r="C32" s="129"/>
      <c r="D32" s="129"/>
      <c r="E32" s="130"/>
      <c r="F32" s="127"/>
      <c r="G32" s="131">
        <f ca="1">IFERROR(NOW()-F32,"")</f>
        <v>45980.430394907409</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45980.430394907409</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45980.430394907409</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45980.430394907409</v>
      </c>
      <c r="H35" s="127"/>
      <c r="I35" s="129" t="str">
        <f>IFERROR(VLOOKUP(#REF!,DB!A:F,6,0),"")</f>
        <v/>
      </c>
      <c r="J35" s="129" t="str">
        <f>IFERROR(VLOOKUP(#REF!,DB!A:G,7,0),"")</f>
        <v/>
      </c>
      <c r="K35" s="132"/>
      <c r="L35" s="133" t="str">
        <f>IFERROR(VLOOKUP(#REF!,DB!A:I,9,0),"")</f>
        <v/>
      </c>
    </row>
    <row r="36" spans="1:12" ht="15" customHeight="1">
      <c r="A36" s="128"/>
      <c r="B36" s="129" t="str">
        <f>IFERROR(VLOOKUP(#REF!,DB!A:K,11,0),"")</f>
        <v/>
      </c>
      <c r="C36" s="129"/>
      <c r="D36" s="129"/>
      <c r="E36" s="130"/>
      <c r="F36" s="127"/>
      <c r="G36" s="131">
        <f ca="1">IFERROR(NOW()-F36,"")</f>
        <v>45980.430394907409</v>
      </c>
      <c r="H36" s="127"/>
      <c r="I36" s="129" t="str">
        <f>IFERROR(VLOOKUP(#REF!,DB!A:F,6,0),"")</f>
        <v/>
      </c>
      <c r="J36" s="129" t="str">
        <f>IFERROR(VLOOKUP(#REF!,DB!A:G,7,0),"")</f>
        <v/>
      </c>
      <c r="K36" s="132"/>
      <c r="L36" s="133" t="str">
        <f>IFERROR(VLOOKUP(#REF!,DB!A:I,9,0),"")</f>
        <v/>
      </c>
    </row>
    <row r="37" spans="1:12" ht="15" customHeight="1">
      <c r="A37" s="128"/>
      <c r="B37" s="129" t="str">
        <f>IFERROR(VLOOKUP(D37,DB!A:K,11,0),"")</f>
        <v/>
      </c>
      <c r="C37" s="129"/>
      <c r="D37" s="129"/>
      <c r="E37" s="130"/>
      <c r="F37" s="127"/>
      <c r="G37" s="131">
        <f ca="1">IFERROR(NOW()-F37,"")</f>
        <v>45980.430394907409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45980.430394907409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45980.430394907409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45980.430394907409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45980.430394907409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45980.430394907409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45980.430394907409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45980.430394907409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45980.430394907409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45980.430394907409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45980.430394907409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45980.430394907409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45980.430394907409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45980.430394907409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45980.430394907409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45980.430394907409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45980.430394907409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45980.430394907409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45980.430394907409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45980.430394907409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45980.430394907409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45980.430394907409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45980.430394907409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45980.430394907409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45980.430394907409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45980.430394907409</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9F7E2483-2295-4471-86D8-A253235474C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tabSelected="1"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155.43055694444774</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27376</v>
      </c>
      <c r="E4" s="102" t="s">
        <v>39104</v>
      </c>
      <c r="F4" s="103">
        <v>45980.424618055556</v>
      </c>
      <c r="G4" s="104">
        <f ca="1">IFERROR(NOW()-F4,"-")</f>
        <v>5.7768518527154811E-3</v>
      </c>
      <c r="H4" s="103">
        <v>45980.411423611113</v>
      </c>
      <c r="I4" s="18" t="str">
        <f>IFERROR(VLOOKUP(D4,DB!A:F,6,0),"")</f>
        <v>SCECO</v>
      </c>
      <c r="J4" s="18" t="str">
        <f>IFERROR(VLOOKUP(D4,DB!A:G,7,0),"")</f>
        <v>Weak</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45980.430394907409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45980.430394907409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45980.430394907409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45980.430394907409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45980.430394907409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45980.430394907409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45980.430394907409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45980.430394907409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45980.430394907409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45980.430394907409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45980.430394907409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45980.430394907409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45980.430394907409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45980.430394907409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45980.430394907409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45980.430394907409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45980.430394907409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45980.430394907409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45980.430394907409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45980.430394907409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45980.430394907409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45980.430394907409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45980.430394907409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45980.430394907409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45980.430394907409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45980.430394907409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45980.430394907409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45980.430394907409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45980.430394907409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45980.430394907409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45980.430394907409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45980.430394907409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45980.430394907409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45980.430394907409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45980.430394907409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45980.430394907409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45980.430394907409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45980.430394907409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45980.430394907409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45980.430394907409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45980.430394907409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45980.430394907409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45980.430394907409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45980.430394907409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45980.430394907409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45980.430394907409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45980.430394907409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45980.430394907409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45980.430394907409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45980.430394907409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45980.430394907409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45980.430394907409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45980.430394907409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45980.430394907409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45980.430394907409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45980.430394907409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45980.430394907409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45980.430394907409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45980.430394907409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45980.430394907409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45980.430394907409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45980.430394907409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45980.430394907409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45980.430394907409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45980.430394907409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45980.430394907409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45980.430394907409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45980.430394907409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45980.430394907409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45980.430394907409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45980.430394907409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45980.430394907409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45980.430394907409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45980.430394907409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45980.430394907409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45980.430394907409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45980.430394907409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45980.430394907409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45980.430394907409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45980.430394907409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45980.430394907409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45980.430394907409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45980.430394907409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45980.430394907409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45980.430394907409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45980.430394907409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45980.430394907409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45980.430394907409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45980.430394907409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45980.430394907409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45980.430394907409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45980.430394907409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45980.430394907409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45980.430394907409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45980.430394907409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45980.430394907409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45980.430394907409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45980.430394907409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45980.430394907409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45980.430394907409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45980.430394907409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45980.430394907409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45980.430394907409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45980.430394907409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45980.430394907409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45980.430394907409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45980.430394907409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45980.430394907409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45980.430394907409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45980.430394907409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45980.430394907409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45980.430394907409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45980.430394907409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45980.430394907409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45980.430394907409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45980.430394907409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45980.430394907409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45980.430394907409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45980.430394907409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45980.430394907409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45980.430394907409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45980.430394907409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45980.430394907409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45980.430394907409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45980.430394907409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45980.430394907409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45980.430394907409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45980.430394907409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45980.430394907409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45980.430394907409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45980.430394907409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45980.430394907409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45980.430394907409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45980.430394907409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45980.430394907409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45980.430394907409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45980.430394907409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45980.430394907409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45980.430394907409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45980.430394907409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45980.430394907409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45980.430394907409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45980.430394907409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45980.430394907409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45980.430394907409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45980.430394907409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45980.430394907409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45980.430394907409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45980.430394907409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45980.430394907409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45980.430394907409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45980.430394907409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45980.430394907409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45980.430394907409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45980.430394907409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45980.430394907409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45980.430394907409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45980.430394907409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45980.430394907409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45980.430394907409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45980.430394907409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45980.430394907409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45980.430394907409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45980.430394907409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45980.430394907409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45980.430394907409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45980.430394907409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45980.430394907409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45980.430394907409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45980.430394907409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45980.430394907409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45980.430394907409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45980.430394907409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45980.430394907409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45980.430394907409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45980.430394907409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45980.430394907409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45980.430394907409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45980.430394907409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45980.430394907409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45980.430394907409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45980.430394907409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45980.430394907409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45980.430394907409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45980.430394907409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45980.430394907409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45980.430394907409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45980.430394907409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45980.430394907409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45980.430394907409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45980.430394907409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45980.430394907409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45980.430394907409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45980.430394907409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45980.430394907409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45980.430394907409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45980.430394907409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45980.430394907409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45980.430394907409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45980.430394907409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45980.430394907409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45980.430394907409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45980.430394907409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45980.430394907409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45980.430394907409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45980.430394907409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45980.430394907409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45980.430394907409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45980.430394907409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45980.430394907409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45980.430394907409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45980.430394907409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45980.430394907409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45980.430394907409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45980.430394907409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45980.430394907409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45980.430394907409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45980.430394907409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45980.430394907409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45980.430394907409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45980.430394907409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45980.430394907409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45980.430394907409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45980.430394907409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45980.430394907409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45980.430394907409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45980.430394907409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45980.430394907409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45980.430394907409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45980.430394907409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45980.430394907409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45980.430394907409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45980.430394907409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45980.430394907409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45980.430394907409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45980.430394907409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45980.430394907409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45980.430394907409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45980.430394907409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45980.430394907409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45980.430394907409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45980.430394907409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45980.430394907409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45980.430394907409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45980.430394907409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45980.430394907409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45980.430394907409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45980.430394907409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45980.430394907409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45980.430394907409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45980.430394907409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45980.430394907409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45980.430394907409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45980.430394907409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45980.430394907409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45980.430394907409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45980.430394907409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45980.430394907409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45980.430394907409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45980.430394907409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45980.430394907409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45980.430394907409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45980.430394907409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45980.430394907409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45980.430394907409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45980.430394907409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45980.430394907409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45980.430394907409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45980.430394907409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45980.430394907409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45980.430394907409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45980.430394907409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45980.430394907409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45980.430394907409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45980.430394907409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45980.430394907409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45980.430394907409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45980.430394907409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45980.430394907409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45980.430394907409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45980.430394907409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45980.430394907409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45980.430394907409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45980.430394907409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45980.430394907409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45980.430394907409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45980.430394907409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45980.430394907409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45980.430394907409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45980.430394907409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45980.430394907409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45980.430394907409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45980.430394907409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45980.430394907409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45980.430394907409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45980.430394907409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45980.430394907409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45980.430394907409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45980.430394907409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45980.430394907409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45980.430394907409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45980.430394907409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45980.430394907409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45980.430394907409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45980.430394907409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45980.430394907409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45980.430394907409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45980.430394907409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45980.430394907409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45980.430394907409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45980.430394907409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45980.430394907409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45980.430394907409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45980.430394907409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45980.430394907409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45980.430394907409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45980.430394907409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45980.430394907409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45980.430394907409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45980.430394907409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45980.430394907409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45980.430394907409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45980.430394907409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45980.430394907409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45980.430394907409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45980.430394907409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45980.430394907409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45980.430394907409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45980.430394907409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45980.430394907409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45980.430394907409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45980.430394907409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45980.430394907409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45980.430394907409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45980.430394907409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45980.430394907409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45980.430394907409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45980.430394907409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45980.430394907409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45980.430394907409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45980.430394907409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45980.430394907409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45980.430394907409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45980.430394907409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45980.430394907409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45980.430394907409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45980.430394907409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45980.430394907409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45980.430394907409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45980.430394907409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45980.430394907409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45980.430394907409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45980.430394907409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45980.430394907409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45980.430394907409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45980.430394907409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45980.430394907409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45980.430394907409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45980.430394907409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45980.430394907409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45980.430394907409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45980.430394907409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45980.430394907409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45980.430394907409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45980.430394907409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45980.430394907409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45980.430394907409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45980.430394907409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45980.430394907409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45980.430394907409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45980.430394907409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45980.430394907409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45980.430394907409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45980.430394907409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45980.430394907409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45980.430394907409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45980.430394907409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45980.430394907409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45980.430394907409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45980.430394907409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45980.430394907409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45980.430394907409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45980.430394907409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45980.430394907409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45980.430394907409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45980.430394907409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45980.430394907409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45980.430394907409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45980.430394907409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45980.430394907409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45980.430394907409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45980.430394907409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45980.430394907409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45980.430394907409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45980.430394907409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45980.430394907409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45980.430394907409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45980.430394907409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45980.430394907409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45980.430394907409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45980.430394907409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45980.430394907409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45980.430394907409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45980.430394907409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45980.430394907409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45980.430394907409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45980.430394907409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45980.430394907409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45980.430394907409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45980.430394907409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45980.430394907409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45980.430394907409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45980.430394907409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45980.430394907409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45980.430394907409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45980.430394907409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45980.430394907409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45980.430394907409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45980.430394907409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45980.430394907409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45980.430394907409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45980.430394907409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45980.430394907409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45980.430394907409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45980.430394907409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45980.430394907409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45980.430394907409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45980.430394907409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45980.430394907409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45980.430394907409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45980.430394907409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45980.430394907409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45980.430394907409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45980.430394907409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45980.430394907409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45980.430394907409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45980.430394907409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45980.430394907409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45980.430394907409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45980.430394907409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45980.430394907409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45980.430394907409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45980.430394907409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45980.430394907409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45980.430394907409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45980.430394907409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45980.430394907409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45980.430394907409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45980.430394907409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45980.430394907409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45980.430394907409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45980.430394907409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45980.430394907409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45980.430394907409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45980.430394907409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45980.430394907409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45980.430394907409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45980.430394907409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45980.430394907409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45980.430394907409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45980.430394907409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45980.430394907409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45980.430394907409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45980.430394907409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45980.430394907409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45980.430394907409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45980.430394907409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45980.430394907409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45980.430394907409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45980.430394907409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45980.430394907409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45980.430394907409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45980.430394907409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45980.430394907409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45980.430394907409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45980.430394907409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45980.430394907409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45980.430394907409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45980.430394907409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45980.430394907409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45980.430394907409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45980.430394907409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45980.430394907409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45980.430394907409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45980.430394907409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45980.430394907409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45980.430394907409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45980.430394907409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45980.430394907409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45980.430394907409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45980.430394907409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45980.430394907409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45980.430394907409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45980.430394907409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45980.430394907409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45980.430394907409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45980.430394907409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45980.430394907409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45980.430394907409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45980.430394907409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45980.430394907409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45980.430394907409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45980.430394907409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45980.430394907409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45980.430394907409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45980.430394907409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45980.430394907409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45980.430394907409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45980.430394907409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45980.430394907409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45980.430394907409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45980.430394907409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45980.430394907409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45980.430394907409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45980.430394907409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45980.430394907409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45980.430394907409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45980.430394907409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45980.430394907409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45980.430394907409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45980.430394907409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45980.430394907409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45980.430394907409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45980.430394907409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45980.430394907409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45980.430394907409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45980.430394907409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45980.430394907409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45980.430394907409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45980.430394907409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45980.430394907409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45980.430394907409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45980.430394907409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45980.430394907409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45980.430394907409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45980.430394907409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45980.430394907409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45980.430394907409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45980.430394907409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45980.430394907409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45980.430394907409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45980.430394907409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45980.430394907409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45980.430394907409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45980.430394907409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45980.430394907409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45980.430394907409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45980.430394907409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45980.430394907409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45980.430394907409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45980.430394907409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45980.430394907409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45980.430394907409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45980.430394907409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45980.430394907409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45980.430394907409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45980.430394907409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45980.430394907409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45980.430394907409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45980.430394907409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45980.430394907409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45980.430394907409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45980.430394907409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45980.430394907409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45980.430394907409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45980.430394907409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45980.430394907409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45980.430394907409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45980.430394907409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45980.430394907409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45980.430394907409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45980.430394907409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45980.430394907409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45980.430394907409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45980.430394907409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45980.430394907409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45980.430394907409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45980.430394907409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45980.430394907409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45980.430394907409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45980.430394907409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45980.430394907409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45980.430394907409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45980.430394907409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45980.430394907409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45980.430394907409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45980.430394907409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45980.430394907409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45980.430394907409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45980.430394907409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45980.430394907409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45980.430394907409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45980.430394907409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45980.430394907409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45980.430394907409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45980.430394907409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45980.430394907409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45980.430394907409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45980.430394907409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45980.430394907409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45980.430394907409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45980.430394907409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45980.430394907409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45980.430394907409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45980.430394907409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45980.430394907409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45980.430394907409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45980.430394907409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45980.430394907409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45980.430394907409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45980.430394907409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45980.430394907409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45980.430394907409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45980.430394907409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45980.430394907409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45980.430394907409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45980.430394907409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45980.430394907409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45980.430394907409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45980.430394907409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45980.430394907409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45980.430394907409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45980.430394907409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45980.430394907409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45980.430394907409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45980.430394907409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45980.430394907409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45980.430394907409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45980.430394907409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45980.430394907409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45980.430394907409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45980.430394907409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45980.430394907409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45980.430394907409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45980.430394907409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45980.430394907409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45980.430394907409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45980.430394907409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45980.430394907409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45980.430394907409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45980.430394907409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45980.430394907409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45980.430394907409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45980.430394907409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45980.430394907409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45980.430394907409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45980.430394907409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45980.430394907409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45980.430394907409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45980.430394907409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45980.430394907409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45980.430394907409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45980.430394907409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45980.430394907409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45980.430394907409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45980.430394907409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45980.430394907409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45980.430394907409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45980.430394907409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45980.430394907409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45980.430394907409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45980.430394907409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45980.430394907409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45980.430394907409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45980.430394907409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45980.430394907409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45980.430394907409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45980.430394907409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45980.430394907409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45980.430394907409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45980.430394907409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45980.430394907409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45980.430394907409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45980.430394907409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45980.430394907409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45980.430394907409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45980.430394907409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45980.430394907409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45980.430394907409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45980.430394907409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45980.430394907409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45980.430394907409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45980.430394907409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45980.430394907409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45980.430394907409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45980.430394907409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45980.430394907409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45980.430394907409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45980.430394907409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45980.430394907409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45980.430394907409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45980.430394907409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45980.430394907409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45980.430394907409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45980.430394907409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45980.430394907409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45980.430394907409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45980.430394907409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45980.430394907409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45980.430394907409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45980.430394907409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45980.430394907409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45980.430394907409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45980.430394907409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45980.430394907409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45980.430394907409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45980.430394907409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45980.430394907409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45980.430394907409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45980.430394907409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45980.430394907409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45980.430394907409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45980.430394907409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45980.430394907409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45980.430394907409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45980.430394907409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45980.430394907409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45980.430394907409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45980.430394907409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45980.430394907409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45980.430394907409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45980.430394907409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45980.430394907409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45980.430394907409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45980.430394907409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45980.430394907409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45980.430394907409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45980.430394907409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45980.430394907409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45980.430394907409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45980.430394907409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45980.430394907409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45980.430394907409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45980.430394907409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45980.430394907409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45980.430394907409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45980.430394907409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45980.430394907409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45980.430394907409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45980.430394907409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45980.430394907409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45980.430394907409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45980.430394907409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45980.430394907409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45980.430394907409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45980.430394907409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45980.430394907409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45980.430394907409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45980.430394907409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45980.430394907409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45980.430394907409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45980.430394907409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45980.430394907409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45980.430394907409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45980.430394907409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45980.430394907409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45980.430394907409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45980.430394907409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45980.430394907409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45980.430394907409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45980.430394907409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45980.430394907409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45980.430394907409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45980.430394907409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45980.430394907409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45980.430394907409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45980.430394907409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45980.430394907409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45980.430394907409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45980.430394907409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45980.430394907409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45980.430394907409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45980.430394907409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45980.430394907409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45980.430394907409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45980.430394907409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45980.430394907409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45980.430394907409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45980.430394907409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45980.430394907409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45980.430394907409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45980.430394907409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45980.430394907409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45980.430394907409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45980.430394907409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45980.430394907409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45980.430394907409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45980.430394907409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45980.430394907409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45980.430394907409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45980.430394907409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45980.430394907409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45980.430394907409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45980.430394907409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45980.430394907409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45980.430394907409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45980.430394907409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45980.430394907409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45980.430394907409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45980.430394907409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45980.430394907409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45980.430394907409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45980.430394907409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45980.430394907409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45980.430394907409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45980.430394907409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45980.430394907409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45980.430394907409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45980.430394907409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45980.430394907409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45980.430394907409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45980.430394907409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45980.430394907409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45980.430394907409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45980.430394907409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45980.430394907409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45980.430394907409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45980.430394907409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45980.430394907409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45980.430394907409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45980.430394907409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45980.430394907409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45980.430394907409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45980.430394907409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45980.430394907409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45980.430394907409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45980.430394907409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45980.430394907409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45980.430394907409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45980.430394907409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45980.430394907409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45980.430394907409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45980.430394907409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45980.430394907409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45980.430394907409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45980.430394907409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45980.430394907409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45980.430394907409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45980.430394907409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45980.430394907409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45980.430394907409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45980.430394907409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45980.430394907409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45980.430394907409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45980.430394907409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45980.430394907409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45980.430394907409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45980.430394907409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45980.430394907409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45980.430394907409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45980.430394907409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45980.430394907409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45980.430394907409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45980.430394907409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45980.430394907409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45980.430394907409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45980.430394907409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45980.430394907409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45980.430394907409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45980.430394907409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45980.430394907409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45980.430394907409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45980.430394907409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45980.430394907409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45980.430394907409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45980.430394907409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45980.430394907409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45980.430394907409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45980.430394907409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45980.430394907409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45980.430394907409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45980.430394907409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45980.430394907409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45980.430394907409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45980.430394907409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45980.430394907409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45980.430394907409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45980.430394907409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45980.430394907409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45980.430394907409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45980.430394907409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45980.430394907409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45980.430394907409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45980.430394907409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45980.430394907409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45980.430394907409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45980.430394907409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45980.430394907409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45980.430394907409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45980.430394907409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45980.430394907409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45980.430394907409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45980.430394907409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45980.430394907409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45980.430394907409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45980.430394907409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45980.430394907409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45980.430394907409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45980.430394907409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45980.430394907409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45980.430394907409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45980.430394907409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45980.430394907409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45980.430394907409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45980.430394907409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45980.430394907409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45980.430394907409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45980.430394907409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45980.430394907409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45980.430394907409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45980.430394907409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45980.430394907409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45980.430394907409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45980.430394907409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45980.430394907409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45980.430394907409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45980.430394907409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45980.430394907409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45980.430394907409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45980.430394907409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45980.430394907409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45980.430394907409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45980.430394907409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45980.430394907409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45980.430394907409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45980.430394907409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45980.430394907409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45980.430394907409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45980.430394907409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45980.430394907409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45980.430394907409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45980.430394907409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45980.430394907409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45980.430394907409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45980.430394907409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45980.430394907409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45980.430394907409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45980.430394907409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45980.430394907409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45980.430394907409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45980.430394907409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45980.430394907409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45980.430394907409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45980.430394907409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45980.430394907409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45980.430394907409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45980.430394907409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45980.430394907409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45980.430394907409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45980.430394907409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45980.430394907409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45980.430394907409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45980.430394907409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45980.430394907409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45980.430394907409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45980.430394907409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45980.430394907409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45980.430394907409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45980.430394907409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45980.430394907409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45980.430394907409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45980.430394907409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45980.430394907409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45980.430394907409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45980.430394907409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45980.430394907409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45980.430394907409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45980.430394907409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45980.430394907409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45980.430394907409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45980.430394907409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45980.430394907409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45980.430394907409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45980.430394907409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45980.430394907409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45980.430394907409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45980.430394907409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45980.430394907409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45980.430394907409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45980.430394907409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45980.430394907409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45980.430394907409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45980.430394907409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45980.430394907409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45980.430394907409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45980.430394907409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45980.430394907409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45980.430394907409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45980.430394907409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45980.430394907409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45980.430394907409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45980.430394907409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45980.430394907409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45980.430394907409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45980.430394907409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45980.430394907409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45980.430394907409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45980.430394907409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45980.430394907409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45980.430394907409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45980.430394907409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45980.430394907409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45980.430394907409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45980.430394907409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45980.430394907409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45980.430394907409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45980.430394907409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45980.430394907409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45980.430394907409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45980.430394907409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45980.430394907409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45980.430394907409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45980.430394907409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45980.430394907409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45980.430394907409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45980.430394907409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45980.430394907409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45980.430394907409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45980.430394907409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45980.430394907409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45980.430394907409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45980.430394907409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45980.430394907409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45980.430394907409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45980.430394907409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45980.430394907409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45980.430394907409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45980.430394907409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45980.430394907409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45980.430394907409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45980.430394907409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45980.430394907409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45980.430394907409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45980.430394907409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45980.430394907409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45980.430394907409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45980.430394907409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45980.430394907409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45980.430394907409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45980.430394907409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45980.430394907409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45980.430394907409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45980.430394907409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45980.430394907409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45980.430394907409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45980.430394907409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45980.430394907409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45980.430394907409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45980.430394907409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45980.430394907409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45980.430394907409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45980.430394907409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45980.430394907409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45980.430394907409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45980.430394907409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45980.430394907409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45980.430394907409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45980.430394907409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45980.430394907409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45980.430394907409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45980.430394907409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45980.430394907409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45980.430394907409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45980.430394907409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45980.430394907409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45980.430394907409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45980.430394907409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45980.430394907409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45980.430394907409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45980.430394907409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45980.430394907409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45980.430394907409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45980.430394907409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45980.430394907409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45980.430394907409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45980.430394907409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45980.430394907409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45980.430394907409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45980.430394907409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45980.430394907409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45980.430394907409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45980.430394907409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45980.430394907409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45980.430394907409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45980.430394907409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45980.430394907409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45980.430394907409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45980.430394907409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45980.430394907409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45980.430394907409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45980.430394907409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45980.430394907409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45980.430394907409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45980.430394907409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45980.430394907409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45980.430394907409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45980.430394907409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45980.430394907409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45980.430394907409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45980.430394907409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45980.430394907409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45980.430394907409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45980.430394907409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45980.430394907409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45980.430394907409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45980.430394907409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45980.430394907409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45980.430394907409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45980.430394907409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45980.430394907409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45980.430394907409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45980.430394907409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45980.430394907409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45980.430394907409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45980.430394907409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45980.430394907409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45980.430394907409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45980.430394907409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45980.430394907409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45980.430394907409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45980.430394907409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45980.430394907409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45980.430394907409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45980.430394907409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45980.430394907409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45980.430394907409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45980.430394907409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45980.430394907409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45980.430394907409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45980.430394907409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45980.430394907409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45980.430394907409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45980.430394907409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45980.430394907409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45980.430394907409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45980.430394907409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45980.430394907409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45980.430394907409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45980.430394907409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45980.430394907409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45980.430394907409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45980.430394907409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45980.430394907409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45980.430394907409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45980.430394907409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45980.430394907409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45980.430394907409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45980.430394907409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45980.430394907409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45980.430394907409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45980.430394907409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45980.430394907409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45980.430394907409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45980.430394907409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45980.430394907409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45980.430394907409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45980.430394907409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45980.430394907409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45980.430394907409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45980.430394907409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45980.430394907409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276.94967731481302</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36966</v>
      </c>
      <c r="E3" s="94" t="s">
        <v>39104</v>
      </c>
      <c r="F3" s="95">
        <v>45980.052881944444</v>
      </c>
      <c r="G3" s="96">
        <f ca="1">IFERROR(NOW()-F3,"")</f>
        <v>0.37751296296482906</v>
      </c>
      <c r="H3" s="95">
        <v>45980.166921296295</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ref="G4:G65" ca="1" si="0">IFERROR(NOW()-F4,"")</f>
        <v>45980.430394791663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45980.430394791663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45980.430394791663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45980.430394791663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45980.430394791663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45980.430394791663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45980.430394791663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45980.430394791663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45980.430394791663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45980.430394791663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45980.430394791663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45980.430394791663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45980.430394791663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45980.430394791663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45980.430394791663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45980.430394791663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45980.430394791663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45980.430394791663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45980.430394791663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45980.430394791663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45980.430394791663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45980.430394791663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45980.430394791663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45980.430394791663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45980.430394791663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45980.430394791663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45980.430394791663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45980.430394791663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45980.430394791663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45980.430394791663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45980.430394791663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45980.430394791663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45980.430394791663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45980.430394791663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45980.430394791663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45980.430394791663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45980.430394791663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45980.430394791663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45980.430394791663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45980.430394791663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45980.430394791663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45980.430394791663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45980.430394791663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45980.430394791663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45980.430394791663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45980.430394791663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45980.430394791663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45980.430394791663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45980.430394791663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45980.430394791663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45980.430394791663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45980.430394791663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45980.430394791663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45980.430394791663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45980.430394791663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45980.430394791663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45980.430394791663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45980.430394791663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45980.430394791663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45980.430394791663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45980.430394791663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45980.430394791663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45980.430394791663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45980.430394791663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45980.430394791663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45980.430394791663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45980.430394791663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45980.430394791663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45980.430394791663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45980.430394791663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45980.430394791663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45980.430394791663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45980.430394791663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45980.430394791663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45980.430394791663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45980.430394791663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45980.430394791663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45980.430394791663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45980.430394791663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45980.430394791663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45980.430394791663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45980.430394791663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45980.430394791663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45980.430394791663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45980.430394791663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45980.430394791663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45980.430394791663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45980.430394791663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45980.430394791663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45980.430394791663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45980.430394791663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45980.430394791663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45980.430394791663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45980.430394791663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45980.430394791663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45980.430394791663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45980.430394791663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45980.430394791663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45980.430394791663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45980.430394791663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45980.430394791663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45980.430394791663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45980.430394791663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45980.430394791663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45980.430394791663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45980.430394791663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45980.430394791663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45980.430394791663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45980.430394791663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45980.430394791663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45980.430394791663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45980.430394791663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45980.430394791663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45980.430394791663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45980.430394791663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45980.430394791663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45980.430394791663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45980.430394791663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45980.430394791663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45980.430394791663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45980.430394791663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45980.430394791663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45980.430394791663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45980.430394791663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45980.430394791663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45980.430394791663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45980.430394791663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45980.430394791663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45980.430394791663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45980.430394791663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45980.430394791663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45980.430394791663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45980.430394791663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45980.430394791663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45980.430394791663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45980.430394791663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45980.430394791663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45980.430394791663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45980.430394791663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45980.430394791663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45980.430394791663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45980.430394791663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45980.430394791663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45980.430394791663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45980.430394791663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45980.430394791663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45980.430394791663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45980.430394791663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45980.430394791663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45980.430394791663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45980.430394791663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45980.430394791663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45980.430394791663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45980.430394791663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45980.430394791663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45980.430394791663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45980.430394791663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45980.430394791663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45980.430394791663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45980.430394791663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45980.430394791663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45980.430394791663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45980.430394791663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45980.430394791663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45980.430394791663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45980.430394791663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45980.430394791663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45980.430394791663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45980.430394791663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45980.430394791663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45980.430394791663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45980.430394791663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45980.430394791663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45980.430394791663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45980.430394791663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45980.430394791663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45980.430394791663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45980.430394791663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45980.430394791663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45980.430394791663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45980.430394791663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45980.430394791663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45980.430394791663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45980.430394791663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45980.430394791663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45980.430394791663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45980.430394791663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45980.430394791663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45980.430394791663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45980.430394791663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45980.430394791663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45980.430394791663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45980.430394791663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45980.430394791663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45980.430394791663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45980.430394791663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45980.430394791663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45980.430394791663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45980.430394791663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45980.430394791663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45980.430394791663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45980.430394791663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45980.430394791663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45980.430394791663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45980.430394791663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45980.430394791663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45980.430394791663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45980.430394791663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45980.430394791663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45980.430394907409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45980.430394907409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45980.430394907409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45980.430394907409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45980.430394907409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45980.430394907409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45980.430394907409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45980.430394907409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45980.430394907409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45980.430394907409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45980.430394907409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45980.430394907409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45980.430394907409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45980.430394907409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45980.430394907409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45980.430394907409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45980.430394907409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45980.430394907409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45980.430394907409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45980.430394907409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45980.430394907409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45980.430394907409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45980.430394907409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45980.430394907409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45980.430394907409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45980.430394907409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45980.430394907409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45980.430394907409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45980.430394907409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45980.430394907409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45980.430394907409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45980.430394907409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45980.430394907409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45980.430394907409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45980.430394907409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45980.430394907409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45980.430394907409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45980.430394907409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45980.430394907409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45980.430394907409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45980.430394907409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45980.430394907409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45980.430394907409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45980.430394907409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45980.430394907409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45980.430394907409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45980.430394907409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45980.430394907409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45980.430394907409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45980.430394907409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45980.430394907409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45980.430394907409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45980.430394907409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45980.430394907409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45980.430394907409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45980.430394907409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45980.430394907409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45980.430394907409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45980.430394907409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45980.430394907409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45980.430394907409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45980.430394907409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45980.430394907409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45980.430394907409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45980.430394907409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45980.430394907409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45980.430394907409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45980.430394907409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45980.430394907409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45980.430394907409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45980.430394907409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45980.430394907409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45980.430394907409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45980.430394907409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45980.430394907409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45980.430394907409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45980.430394907409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45980.430394907409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45980.430394907409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45980.430394907409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45980.430394907409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45980.430394907409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45980.430394907409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45980.430394907409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45980.430394907409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45980.430394907409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45980.430394907409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45980.430394907409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45980.430394907409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45980.430394907409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45980.430394907409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45980.430394907409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45980.430394907409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45980.430394907409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45980.430394907409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45980.430394907409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45980.430394907409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45980.430394907409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45980.430394907409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45980.430394907409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45980.430394907409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45980.430394907409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45980.430394907409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45980.430394907409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45980.430394907409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45980.430394907409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45980.430394907409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45980.430394907409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45980.430394907409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85" ca="1" si="5">IFERROR(NOW()-F322,"")</f>
        <v>45980.430394907409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45980.430394907409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45980.430394907409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45980.430394907409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45980.430394907409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45980.430394907409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45980.430394907409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45980.430394907409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45980.430394907409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45980.430394907409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45980.430394907409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45980.430394907409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45980.430394907409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45980.430394907409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45980.430394907409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45980.430394907409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45980.430394907409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45980.430394907409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45980.430394907409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45980.430394907409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45980.430394907409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45980.430394907409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45980.430394907409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45980.430394907409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45980.430394907409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45980.430394907409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45980.430394907409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45980.430394907409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45980.430394907409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45980.430394907409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45980.430394907409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45980.430394907409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45980.430394907409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45980.430394907409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45980.430394907409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45980.430394907409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45980.430394907409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45980.430394907409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45980.430394907409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45980.430394907409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45980.430394907409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45980.430394907409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45980.430394907409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45980.430394907409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45980.430394907409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45980.430394907409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45980.430394907409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45980.430394907409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45980.430394907409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45980.430394907409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45980.430394907409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45980.430394907409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45980.430394907409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45980.430394907409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45980.430394907409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45980.430394907409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45980.430394907409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45980.430394907409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45980.430394907409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45980.430394907409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45980.430394907409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45980.430394907409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45980.430394907409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45980.430394907409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ref="G386:G449" ca="1" si="6">IFERROR(NOW()-F386,"")</f>
        <v>45980.430394907409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45980.430394907409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45980.430394907409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45980.430394907409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45980.430394907409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45980.430394907409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45980.430394907409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45980.430394907409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45980.430394907409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45980.430394907409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45980.430394907409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45980.430394907409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45980.430394907409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45980.430394907409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45980.430394907409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45980.430394907409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45980.430394907409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45980.430394907409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45980.430394907409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45980.430394907409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45980.430394907409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45980.430394907409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45980.430394907409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45980.430394907409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45980.430394907409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45980.430394907409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45980.430394907409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45980.430394907409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45980.430394907409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45980.430394907409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45980.430394907409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45980.430394907409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45980.430394907409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45980.430394907409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45980.430394907409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45980.430394907409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45980.430394907409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45980.430394907409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45980.430394907409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45980.430394907409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45980.430394907409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45980.430394907409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45980.430394907409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45980.430394907409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45980.430394907409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45980.430394907409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45980.430394907409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45980.430394907409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45980.430394907409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45980.430394907409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45980.430394907409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45980.430394907409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45980.430394907409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45980.430394907409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45980.430394907409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45980.430394907409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45980.430394907409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45980.430394907409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45980.430394907409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45980.430394907409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45980.430394907409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45980.430394907409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45980.430394907409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45980.430394907409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ref="G450:G495" ca="1" si="7">IFERROR(NOW()-F450,"")</f>
        <v>45980.430394907409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45980.430394907409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45980.430394907409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45980.430394907409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45980.430394907409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45980.430394907409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45980.430394907409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45980.430394907409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45980.430394907409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45980.430394907409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45980.430394907409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45980.430394907409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45980.430394907409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45980.430394907409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45980.430394907409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45980.430394907409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45980.430394907409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45980.430394907409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45980.430394907409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45980.430394907409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45980.430394907409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45980.430394907409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45980.430394907409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45980.430394907409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45980.430394907409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45980.430394907409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45980.430394907409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45980.430394907409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45980.430394907409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45980.430394907409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45980.430394907409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45980.430394907409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45980.430394907409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45980.430394907409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45980.430394907409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45980.430394907409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45980.430394907409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45980.430394907409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45980.430394907409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45980.430394907409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45980.430394907409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45980.430394907409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45980.430394907409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45980.430394907409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45980.430394907409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45980.430394907409</v>
      </c>
      <c r="H495" s="95"/>
      <c r="I495" s="113" t="str">
        <f>IFERROR(VLOOKUP(D495,DB!A:F,6,0),"")</f>
        <v/>
      </c>
      <c r="J495" s="113" t="str">
        <f>IFERROR(VLOOKUP(D495,DB!A:G,7,0),"")</f>
        <v/>
      </c>
      <c r="K495" s="97"/>
      <c r="L495" s="91" t="str">
        <f>IFERROR(VLOOKUP(D495,DB!A:I,9,0),"")</f>
        <v/>
      </c>
    </row>
  </sheetData>
  <dataValidations count="2">
    <dataValidation allowBlank="1" showInputMessage="1" showErrorMessage="1" sqref="E1" xr:uid="{A4F81451-56CC-4543-9497-104C4E44EE4B}"/>
    <dataValidation type="list" allowBlank="1" showInputMessage="1" showErrorMessage="1" sqref="E2:E49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88.598334722220898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39104</v>
      </c>
      <c r="F3" s="38">
        <v>45926.188877314817</v>
      </c>
      <c r="G3" s="108">
        <f t="shared" ref="G3" ca="1" si="0">IFERROR(NOW()-F3,"")</f>
        <v>54.241517592592572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39104</v>
      </c>
      <c r="F4" s="110">
        <v>45948.661111111112</v>
      </c>
      <c r="G4" s="111">
        <f t="shared" ref="G4" ca="1" si="1">IFERROR(NOW()-F4,"")</f>
        <v>31.769283796296804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2.9155915509254555</v>
      </c>
      <c r="H5" s="135">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11">
        <f ca="1">IFERROR(NOW()-F6,"")</f>
        <v>45980.430394791663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45980.430394791663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45980.430394791663</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45980.430394791663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45980.430394791663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45980.430394791663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45980.430394791663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45980.430394791663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45980.430394791663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45980.430394791663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45980.430394791663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45980.430394791663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45980.430394791663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45980.430394791663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45980.430394791663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45980.430394791663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45980.430394791663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45980.430394791663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45980.430394791663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45980.430394791663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45980.430394791663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45980.430394791663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45980.430394791663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45980.430394791663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45980.430394791663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45980.430394791663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45980.430394791663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45980.430394791663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45980.430394791663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45980.430394791663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45980.430394791663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45980.430394791663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45980.430394791663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45980.430394791663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45980.430394791663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45980.430394791663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45980.430394791663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45980.430394791663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45980.430394791663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45980.430394791663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45980.430394791663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45980.430394791663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45980.430394791663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45980.430394791663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45980.430394791663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45980.430394791663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45980.430394791663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45980.430394791663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45980.430394791663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45980.430394791663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45980.430394791663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45980.430394791663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45980.430394791663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45980.430394791663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45980.430394791663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45980.430394791663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45980.430394791663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45980.430394791663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45980.430394791663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45980.430394791663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45980.430394791663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45980.430394791663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45980.430394791663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45980.430394791663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45980.430394791663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45980.430394791663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45980.430394791663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45980.430394791663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45980.430394791663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45980.430394791663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45980.430394791663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45980.430394791663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45980.430394791663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45980.430394791663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45980.430394791663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45980.430394791663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45980.430394791663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45980.430394791663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45980.430394791663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45980.430394791663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45980.430394791663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45980.430394791663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45980.430394791663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45980.430394791663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45980.430394791663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45980.430394791663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45980.430394791663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45980.430394791663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45980.430394791663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45980.430394791663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45980.430394791663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45980.430394791663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45980.430394791663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45980.430394791663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45980.430394791663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45980.430394791663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45980.430394791663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45980.430394791663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45980.430394791663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45980.430394791663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45980.430394791663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45980.430394791663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45980.430394791663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45980.430394791663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45980.430394791663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45980.430394791663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45980.430394791663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45980.430394791663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45980.430394791663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45980.430394791663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45980.430394791663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45980.430394791663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45980.430394791663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45980.430394791663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45980.430394791663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45980.430394791663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45980.430394791663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45980.430394791663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45980.430394791663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45980.430394791663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45980.430394791663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45980.430394791663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45980.430394791663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45980.430394791663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45980.430394791663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45980.430394791663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45980.430394791663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45980.430394791663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45980.430394791663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45980.430394791663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45980.430394791663</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45980.430394791663</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45980.430394791663</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45980.430394791663</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45980.430394791663</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45980.430394791663</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45980.430394791663</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45980.430394791663</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45980.430394791663</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45980.430394791663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45980.430394791663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45980.430394791663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45980.430394791663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45980.430394791663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45980.430394791663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45980.430394791663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45980.430394791663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45980.430394791663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45980.430394791663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45980.430394791663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45980.430394791663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45980.430394791663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45980.430394791663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45980.430394791663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45980.430394791663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45980.430394791663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45980.430394791663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45980.430394791663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45980.430394791663</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3</v>
      </c>
      <c r="D2" s="119" t="s">
        <v>34485</v>
      </c>
      <c r="E2" s="109" t="s">
        <v>39021</v>
      </c>
      <c r="F2" s="121">
        <v>45980.391828703701</v>
      </c>
      <c r="G2" s="104">
        <f t="shared" ref="G2:G30" ca="1" si="0">IFERROR(NOW()-F2,"-")</f>
        <v>3.8566203707887325E-2</v>
      </c>
      <c r="H2" s="121">
        <v>45980.391828703701</v>
      </c>
      <c r="I2" s="119" t="str">
        <f>IFERROR(VLOOKUP(D2,DB!A:F,6,0),"")</f>
        <v>SCECO</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45980.430394907409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45980.430394907409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45980.430394907409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45980.430394907409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45980.430394907409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45980.430394907409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45980.430394907409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45980.430394907409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45980.430394907409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45980.430394907409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45980.430394907409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45980.430394907409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45980.430394907409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45980.430394907409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45980.430394907409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45980.430394907409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45980.430394907409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45980.430394907409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45980.430394907409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45980.430394907409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45980.430394907409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45980.430394907409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45980.430394907409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45980.430394907409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45980.430394907409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45980.430394907409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45980.430394907409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45980.430394907409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45980.430394907409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45980.430394907409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45980.430394907409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45980.430394907409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45980.430394907409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45980.430394907409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45980.430394907409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45980.430394907409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45980.430394907409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45980.430394907409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45980.430394907409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45980.430394907409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45980.430394907409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45980.430394907409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45980.430394907409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45980.430394907409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45980.430394907409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45980.430394907409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45980.430394907409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45980.430394907409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45980.430394907409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45980.430394907409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45980.430394907409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45980.430394907409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45980.430394907409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45980.430394907409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45980.430394907409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45980.430394907409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45980.430394907409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45980.430394907409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45980.430394907409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45980.430394907409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45980.430394907409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45980.430394907409</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2025-11-19T07:21:47Z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