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51" documentId="120_S{2AC9BD13-BADA-5192-A53E-5A8FF88502F6}" xr6:coauthVersionLast="47" xr6:coauthVersionMax="47" xr10:uidLastSave="{FCFDE461-C83A-4E8E-8551-C365C9C34A3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<sst xmlns="http://schemas.openxmlformats.org/spreadsheetml/2006/main" count="181548" uniqueCount="39152">
  <si>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</si>
  <si>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</si>
  <si>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</si>
  <si>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</si>
  <si>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</si>
  <si>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</si>
  <si>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</si>
  <si>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</si>
  <si>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</si>
  <si>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</si>
  <si>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</si>
  <si>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</si>
  <si>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</si>
  <si>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</si>
  <si>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</si>
  <si>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</si>
  <si>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</si>
  <si>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</si>
  <si>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</si>
  <si>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</si>
  <si>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</si>
  <si>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</si>
  <si>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</si>
  <si>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</si>
  <si>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</si>
  <si>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</si>
  <si>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</si>
  <si>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</si>
  <si>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</si>
  <si>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</si>
  <si>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</si>
  <si>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</si>
  <si>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</si>
  <si>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</si>
  <si>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</si>
  <si>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</si>
  <si>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</si>
  <si>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</si>
  <si>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</si>
  <si>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</si>
  <si>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</si>
  <si>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</si>
  <si>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</si>
  <si>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</si>
  <si>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</si>
  <si>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</si>
  <si>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</si>
  <si>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</si>
  <si>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</si>
  <si>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</si>
  <si>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</si>
  <si>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</si>
  <si>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</si>
  <si>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</si>
  <si>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</si>
  <si>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</si>
  <si>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</si>
  <si>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</si>
  <si>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</si>
  <si>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</si>
  <si>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</si>
  <si>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</si>
  <si>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</si>
  <si>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</si>
  <si>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</si>
  <si>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</si>
  <si>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</si>
  <si>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</si>
  <si>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</si>
  <si>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</si>
  <si>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</si>
  <si>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</si>
  <si>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</si>
  <si>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</si>
  <si>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</si>
  <si>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</si>
  <si>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</si>
  <si>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</si>
  <si>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</si>
  <si>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</si>
  <si>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</si>
  <si>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</si>
  <si>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</si>
  <si>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</si>
  <si>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</si>
  <si>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</si>
  <si>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</si>
  <si>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</si>
  <si>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</si>
  <si>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</si>
  <si>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</si>
  <si>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</si>
  <si>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</si>
  <si>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</si>
  <si>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</si>
  <si>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</si>
  <si>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</si>
  <si>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</si>
  <si>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</si>
  <si>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</si>
  <si>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</si>
  <si>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</si>
  <si>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</si>
  <si>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</si>
  <si>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</si>
  <si>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</si>
  <si>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</si>
  <si>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</si>
  <si>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</si>
  <si>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</si>
  <si>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</si>
  <si>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</si>
  <si>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</si>
  <si>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</si>
  <si>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</si>
  <si>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</si>
  <si>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</si>
  <si>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</si>
  <si>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</si>
  <si>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</si>
  <si>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</si>
  <si>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</si>
  <si>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</si>
  <si>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</si>
  <si>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</si>
  <si>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</si>
  <si>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</si>
  <si>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</si>
  <si>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</si>
  <si>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</si>
  <si>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</si>
  <si>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</si>
  <si>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</si>
  <si>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</si>
  <si>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</si>
  <si>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</si>
  <si>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</si>
  <si>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</si>
  <si>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</si>
  <si>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</si>
  <si>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</si>
  <si>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</si>
  <si>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</si>
  <si>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</si>
  <si>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</si>
  <si>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</si>
  <si>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</si>
  <si>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</si>
  <si>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</si>
  <si>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</si>
  <si>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</si>
  <si>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</si>
  <si>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</si>
  <si>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</si>
  <si>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</si>
  <si>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</si>
  <si>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</si>
  <si>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</si>
  <si>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</si>
  <si>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</si>
  <si>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</si>
  <si>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</si>
  <si>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</si>
  <si>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</si>
  <si>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</si>
  <si>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</si>
  <si>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</si>
  <si>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</si>
  <si>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</si>
  <si>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</si>
  <si>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</si>
  <si>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</si>
  <si>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</si>
  <si>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</si>
  <si>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</si>
  <si>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</si>
  <si>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</si>
  <si>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</si>
  <si>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</si>
  <si>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</si>
  <si>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</si>
  <si>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</si>
  <si>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</si>
  <si>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</si>
  <si>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</si>
  <si>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</si>
  <si>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</si>
  <si>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</si>
  <si>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</si>
  <si>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</si>
  <si>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</si>
  <si>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</si>
  <si>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</si>
  <si>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</si>
  <si>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</si>
  <si>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</si>
  <si>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</si>
  <si>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</si>
  <si>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</si>
  <si>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</si>
  <si>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</si>
  <si>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</si>
  <si>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</si>
  <si>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</si>
  <si>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</si>
  <si>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</si>
  <si>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</si>
  <si>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</si>
  <si>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</si>
  <si>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</si>
  <si>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</si>
  <si>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</si>
  <si>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</si>
  <si>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</si>
  <si>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</si>
  <si>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</si>
  <si>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</si>
  <si>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</si>
  <si>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</si>
  <si>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</si>
  <si>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</si>
  <si>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</si>
  <si>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</si>
  <si>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</si>
  <si>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</si>
  <si>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</si>
  <si>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</si>
  <si>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</si>
  <si>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</si>
  <si>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</si>
  <si>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</si>
  <si>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</si>
  <si>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</si>
  <si>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</si>
  <si>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</si>
  <si>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</si>
  <si>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</si>
  <si>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</si>
  <si>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</si>
  <si>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</si>
  <si>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</si>
  <si>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</si>
  <si>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</si>
  <si>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</si>
  <si>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</si>
  <si>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</si>
  <si>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</si>
  <si>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</si>
  <si>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</si>
  <si>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</si>
  <si>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</si>
  <si>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</si>
  <si>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</si>
  <si>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</si>
  <si>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</si>
  <si>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</si>
  <si>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</si>
  <si>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</si>
  <si>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</si>
  <si>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</si>
  <si>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</si>
  <si>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</si>
  <si>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</si>
  <si>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</si>
  <si>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</si>
  <si>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</si>
  <si>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</si>
  <si>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</si>
  <si>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</si>
  <si>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</si>
  <si>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</si>
  <si>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</si>
  <si>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</si>
  <si>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</si>
  <si>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</si>
  <si>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</si>
  <si>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</si>
  <si>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</si>
  <si>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</si>
  <si>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</si>
  <si>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</si>
  <si>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</si>
  <si>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</si>
  <si>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</si>
  <si>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</si>
  <si>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</si>
  <si>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</si>
  <si>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</si>
  <si>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</si>
  <si>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</si>
  <si>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</si>
  <si>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</si>
  <si>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</si>
  <si>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</si>
  <si>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</si>
  <si>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</si>
  <si>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</si>
  <si>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</si>
  <si>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</si>
  <si>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</si>
  <si>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</si>
  <si>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</si>
  <si>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</si>
  <si>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</si>
  <si>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</si>
  <si>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</si>
  <si>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</si>
  <si>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</si>
  <si>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</si>
  <si>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</si>
  <si>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</si>
  <si>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</si>
  <si>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</si>
  <si>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</si>
  <si>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</si>
  <si>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</si>
  <si>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</si>
  <si>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</si>
  <si>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</si>
  <si>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</si>
  <si>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</si>
  <si>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</si>
  <si>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</si>
  <si>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</si>
  <si>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</si>
  <si>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</si>
  <si>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</si>
  <si>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</si>
  <si>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</si>
  <si>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</si>
  <si>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</si>
  <si>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</si>
  <si>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</si>
  <si>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</si>
  <si>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</si>
  <si>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</si>
  <si>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</si>
  <si>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</si>
  <si>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</si>
  <si>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</si>
  <si>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</si>
  <si>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</si>
  <si>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</si>
  <si>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</si>
  <si>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</si>
  <si>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</si>
  <si>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</si>
  <si>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</si>
  <si>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</si>
  <si>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</si>
  <si>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</si>
  <si>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</si>
  <si>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</si>
  <si>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</si>
  <si>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</si>
  <si>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</si>
  <si>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</si>
  <si>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</si>
  <si>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</si>
  <si>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</si>
  <si>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</si>
  <si>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</si>
  <si>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</si>
  <si>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</si>
  <si>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</si>
  <si>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</si>
  <si>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</si>
  <si>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</si>
  <si>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</si>
  <si>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</si>
  <si>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</si>
  <si>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</si>
  <si>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</si>
  <si>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</si>
  <si>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</si>
  <si>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</si>
  <si>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</si>
  <si>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</si>
  <si>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</si>
  <si>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</si>
  <si>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</si>
  <si>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</si>
  <si>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</si>
  <si>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</si>
  <si>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</si>
  <si>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</si>
  <si>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</si>
  <si>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</si>
  <si>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</si>
  <si>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</si>
  <si>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</si>
  <si>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</si>
  <si>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</si>
  <si>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</si>
  <si>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</si>
  <si>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</si>
  <si>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</si>
  <si>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</si>
  <si>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</si>
  <si>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</si>
  <si>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</si>
  <si>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</si>
  <si>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</si>
  <si>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</si>
  <si>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</si>
  <si>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</si>
  <si>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</si>
  <si>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</si>
  <si>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</si>
  <si>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</si>
  <si>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</si>
  <si>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</si>
  <si>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</si>
  <si>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</si>
  <si>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</si>
  <si>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</si>
  <si>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</si>
  <si>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</si>
  <si>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</si>
  <si>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</si>
  <si>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</si>
  <si>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</si>
  <si>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</si>
  <si>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</si>
  <si>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</si>
  <si>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</si>
  <si>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</si>
  <si>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</si>
  <si>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</si>
  <si>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</si>
  <si>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</si>
  <si>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</si>
  <si>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</si>
  <si>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</si>
  <si>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</si>
  <si>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</si>
  <si>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</si>
  <si>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</si>
  <si>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</si>
  <si>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</si>
  <si>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</si>
  <si>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</si>
  <si>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</si>
  <si>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</si>
  <si>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</si>
  <si>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</si>
  <si>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</si>
  <si>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</si>
  <si>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</si>
  <si>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</si>
  <si>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</si>
  <si>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</si>
  <si>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</si>
  <si>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</si>
  <si>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</si>
  <si>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</si>
  <si>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</si>
  <si>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</si>
  <si>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</si>
  <si>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</si>
  <si>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</si>
  <si>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</si>
  <si>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</si>
  <si>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</si>
  <si>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</si>
  <si>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</si>
  <si>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</si>
  <si>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</si>
  <si>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</si>
  <si>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</si>
  <si>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</si>
  <si>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</si>
  <si>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</si>
  <si>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</si>
  <si>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</si>
  <si>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</si>
  <si>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</si>
  <si>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</si>
  <si>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</si>
  <si>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</si>
  <si>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</si>
  <si>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</si>
  <si>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</si>
  <si>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</si>
  <si>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</si>
  <si>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</si>
  <si>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</si>
  <si>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</si>
  <si>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</si>
  <si>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</si>
  <si>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</si>
  <si>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</si>
  <si>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</si>
  <si>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</si>
  <si>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</si>
  <si>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</si>
  <si>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</si>
  <si>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</si>
  <si>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</si>
  <si>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</si>
  <si>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</si>
  <si>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</si>
  <si>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</si>
  <si>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</si>
  <si>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</si>
  <si>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</si>
  <si>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</si>
  <si>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</si>
  <si>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</si>
  <si>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</si>
  <si>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</si>
  <si>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</si>
  <si>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</si>
  <si>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</si>
  <si>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</si>
  <si>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</si>
  <si>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</si>
  <si>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</si>
  <si>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</si>
  <si>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</si>
  <si>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</si>
  <si>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</si>
  <si>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</si>
  <si>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</si>
  <si>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</si>
  <si>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</si>
  <si>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</si>
  <si>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</si>
  <si>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</si>
  <si>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</si>
  <si>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</si>
  <si>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</si>
  <si>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</si>
  <si>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</si>
  <si>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</si>
  <si>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</si>
  <si>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</si>
  <si>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</si>
  <si>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</si>
  <si>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</si>
  <si>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</si>
  <si>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</si>
  <si>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</si>
  <si>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</si>
  <si>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</si>
  <si>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</si>
  <si>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</si>
  <si>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</si>
  <si>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</si>
  <si>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</si>
  <si>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</si>
  <si>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</si>
  <si>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</si>
  <si>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</si>
  <si>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</si>
  <si>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</si>
  <si>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</si>
  <si>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</si>
  <si>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</si>
  <si>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</si>
  <si>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</si>
  <si>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</si>
  <si>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</si>
  <si>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</si>
  <si>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</si>
  <si>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</si>
  <si>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</si>
  <si>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</si>
  <si>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</si>
  <si>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</si>
  <si>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</si>
  <si>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</si>
  <si>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</si>
  <si>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</si>
  <si>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</si>
  <si>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</si>
  <si>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</si>
  <si>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</si>
  <si>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</si>
  <si>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</si>
  <si>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</si>
  <si>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</si>
  <si>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</si>
  <si>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</si>
  <si>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</si>
  <si>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</si>
  <si>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</si>
  <si>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</si>
  <si>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</si>
  <si>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</si>
  <si>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</si>
  <si>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</si>
  <si>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</si>
  <si>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</si>
  <si>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</si>
  <si>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</si>
  <si>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</si>
  <si>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</si>
  <si>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</si>
  <si>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</si>
  <si>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</si>
  <si>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</si>
  <si>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</si>
  <si>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</si>
  <si>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</si>
  <si>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</si>
  <si>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</si>
  <si>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</si>
  <si>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</si>
  <si>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</si>
  <si>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</si>
  <si>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</si>
  <si>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</si>
  <si>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</si>
  <si>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</si>
  <si>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</si>
  <si>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</si>
  <si>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</si>
  <si>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</si>
  <si>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</si>
  <si>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</si>
  <si>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</si>
  <si>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</si>
  <si>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</si>
  <si>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</si>
  <si>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</si>
  <si>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</si>
  <si>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</si>
  <si>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</si>
  <si>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</si>
  <si>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</si>
  <si>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</si>
  <si>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</si>
  <si>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</si>
  <si>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</si>
  <si>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</si>
  <si>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</si>
  <si>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</si>
  <si>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</si>
  <si>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</si>
  <si>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</si>
  <si>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</si>
  <si>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</si>
  <si>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</si>
  <si>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</si>
  <si>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</si>
  <si>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</si>
  <si>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</si>
  <si>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</si>
  <si>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</si>
  <si>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</si>
  <si>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</si>
  <si>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</si>
  <si>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</si>
  <si>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</si>
  <si>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</si>
  <si>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</si>
  <si>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</si>
  <si>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</si>
  <si>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</si>
  <si>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</si>
  <si>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</si>
  <si>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</si>
  <si>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</si>
  <si>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</si>
  <si>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</si>
  <si>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</si>
  <si>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</si>
  <si>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</si>
  <si>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</si>
  <si>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</si>
  <si>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</si>
  <si>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</si>
  <si>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</si>
  <si>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</si>
  <si>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</si>
  <si>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</si>
  <si>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</si>
  <si>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</si>
  <si>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</si>
  <si>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</si>
  <si>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</si>
  <si>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</si>
  <si>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</si>
  <si>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</si>
  <si>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</si>
  <si>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</si>
  <si>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</si>
  <si>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</si>
  <si>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</si>
  <si>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</si>
  <si>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</si>
  <si>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</si>
  <si>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</si>
  <si>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</si>
  <si>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</si>
  <si>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</si>
  <si>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</si>
  <si>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</si>
  <si>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</si>
  <si>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</si>
  <si>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</si>
  <si>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</si>
  <si>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</si>
  <si>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</si>
  <si>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</si>
  <si>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</si>
  <si>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</si>
  <si>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</si>
  <si>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</si>
  <si>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</si>
  <si>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</si>
  <si>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</si>
  <si>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</si>
  <si>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</si>
  <si>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</si>
  <si>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</si>
  <si>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</si>
  <si>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</si>
  <si>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</si>
  <si>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</si>
  <si>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</si>
  <si>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</si>
  <si>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</si>
  <si>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</si>
  <si>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</si>
  <si>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</si>
  <si>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</si>
  <si>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</si>
  <si>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</si>
  <si>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</si>
  <si>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</si>
  <si>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</si>
  <si>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</si>
  <si>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</si>
  <si>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</si>
  <si>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</si>
  <si>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</si>
  <si>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</si>
  <si>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</si>
  <si>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</si>
  <si>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</si>
  <si>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</si>
  <si>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</si>
  <si>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</si>
  <si>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</si>
  <si>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</si>
  <si>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</si>
  <si>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</si>
  <si>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</si>
  <si>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</si>
  <si>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</si>
  <si>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</si>
  <si>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</si>
  <si>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</si>
  <si>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</si>
  <si>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</si>
  <si>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</si>
  <si>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</si>
  <si>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</si>
  <si>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</si>
  <si>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</si>
  <si>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</si>
  <si>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</si>
  <si>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</si>
  <si>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</si>
  <si>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</si>
  <si>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</si>
  <si>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</si>
  <si>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</si>
  <si>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</si>
  <si>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</si>
  <si>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</si>
  <si>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</si>
  <si>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</si>
  <si>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</si>
  <si>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</si>
  <si>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</si>
  <si>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</si>
  <si>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</si>
  <si>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</si>
  <si>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</si>
  <si>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</si>
  <si>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</si>
  <si>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</si>
  <si>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</si>
  <si>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</si>
  <si>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</si>
  <si>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</si>
  <si>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</si>
  <si>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</si>
  <si>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</si>
  <si>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</si>
  <si>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</si>
  <si>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</si>
  <si>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</si>
  <si>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</si>
  <si>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</si>
  <si>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</si>
  <si>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</si>
  <si>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</si>
  <si>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</si>
  <si>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</si>
  <si>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</si>
  <si>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</si>
  <si>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</si>
  <si>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</si>
  <si>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</si>
  <si>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</si>
  <si>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</si>
  <si>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</si>
  <si>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</si>
  <si>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</si>
  <si>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</si>
  <si>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</si>
  <si>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</si>
  <si>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</si>
  <si>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</si>
  <si>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</si>
  <si>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</si>
  <si>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</si>
  <si>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</si>
  <si>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</si>
  <si>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</si>
  <si>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</si>
  <si>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</si>
  <si>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</si>
  <si>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</si>
  <si>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</si>
  <si>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</si>
  <si>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</si>
  <si>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</si>
  <si>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</si>
  <si>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</si>
  <si>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</si>
  <si>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</si>
  <si>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</si>
  <si>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</si>
  <si>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</si>
  <si>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</si>
  <si>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</si>
  <si>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</si>
  <si>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</si>
  <si>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</si>
  <si>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</si>
  <si>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</si>
  <si>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</si>
  <si>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</si>
  <si>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</si>
  <si>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</si>
  <si>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</si>
  <si>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</si>
  <si>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</si>
  <si>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</si>
  <si>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</si>
  <si>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</si>
  <si>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</si>
  <si>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</si>
  <si>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</si>
  <si>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</si>
  <si>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</si>
  <si>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</si>
  <si>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</si>
  <si>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</si>
  <si>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</si>
  <si>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</si>
  <si>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</si>
  <si>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</si>
  <si>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</si>
  <si>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</si>
  <si>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</si>
  <si>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</si>
  <si>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</si>
  <si>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</si>
  <si>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</si>
  <si>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</si>
  <si>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</si>
  <si>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</si>
  <si>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</si>
  <si>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</si>
  <si>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</si>
  <si>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</si>
  <si>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</si>
  <si>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</si>
  <si>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</si>
  <si>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</si>
  <si>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</si>
  <si>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</si>
  <si>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</si>
  <si>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</si>
  <si>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</si>
  <si>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</si>
  <si>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</si>
  <si>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</si>
  <si>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</si>
  <si>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</si>
  <si>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</si>
  <si>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</si>
  <si>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</si>
  <si>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</si>
  <si>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</si>
  <si>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</si>
  <si>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</si>
  <si>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</si>
  <si>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</si>
  <si>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</si>
  <si>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</si>
  <si>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</si>
  <si>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</si>
  <si>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</si>
  <si>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</si>
  <si>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</si>
  <si>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</si>
  <si>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</si>
  <si>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</si>
  <si>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</si>
  <si>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</si>
  <si>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</si>
  <si>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</si>
  <si>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</si>
  <si>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</si>
  <si>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</si>
  <si>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</si>
  <si>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</si>
  <si>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</si>
  <si>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</si>
  <si>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</si>
  <si>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</si>
  <si>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</si>
  <si>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</si>
  <si>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</si>
  <si>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</si>
  <si>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</si>
  <si>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</si>
  <si>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</si>
  <si>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</si>
  <si>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</si>
  <si>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</si>
  <si>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</si>
  <si>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</si>
  <si>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</si>
  <si>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</si>
  <si>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</si>
  <si>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</si>
  <si>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</si>
  <si>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</si>
  <si>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</si>
  <si>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</si>
  <si>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</si>
  <si>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</si>
  <si>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</si>
  <si>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</si>
  <si>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</si>
  <si>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</si>
  <si>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</si>
  <si>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</si>
  <si>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</si>
  <si>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</si>
  <si>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</si>
  <si>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</si>
  <si>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</si>
  <si>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</si>
  <si>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</si>
  <si>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</si>
  <si>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</si>
  <si>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</si>
  <si>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</si>
  <si>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</si>
  <si>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</si>
  <si>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</si>
  <si>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</si>
  <si>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</si>
  <si>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</si>
  <si>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</si>
  <si>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</si>
  <si>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</si>
  <si>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</si>
  <si>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</si>
  <si>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</si>
  <si>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</si>
  <si>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</si>
  <si>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</si>
  <si>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</si>
  <si>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</si>
  <si>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</si>
  <si>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</si>
  <si>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</si>
  <si>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</si>
  <si>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</si>
  <si>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</si>
  <si>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</si>
  <si>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</si>
  <si>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</si>
  <si>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</si>
  <si>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</si>
  <si>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</si>
  <si>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</si>
  <si>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</si>
  <si>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</si>
  <si>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</si>
  <si>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</si>
  <si>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</si>
  <si>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</si>
  <si>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</si>
  <si>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</si>
  <si>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</si>
  <si>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</si>
  <si>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</si>
  <si>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</si>
  <si>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</si>
  <si>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</si>
  <si>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</si>
  <si>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</si>
  <si>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</si>
  <si>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</si>
  <si>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</si>
  <si>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</si>
  <si>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</si>
  <si>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</si>
  <si>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</si>
  <si>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</si>
  <si>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</si>
  <si>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</si>
  <si>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</si>
  <si>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</si>
  <si>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</si>
  <si>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</si>
  <si>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</si>
  <si>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</si>
  <si>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</si>
  <si>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</si>
  <si>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</si>
  <si>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</si>
  <si>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</si>
  <si>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</si>
  <si>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</si>
  <si>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</si>
  <si>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</si>
  <si>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</si>
  <si>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</si>
  <si>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</si>
  <si>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</si>
  <si>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</si>
  <si>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</si>
  <si>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</si>
  <si>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</si>
  <si>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</si>
  <si>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</si>
  <si>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</si>
  <si>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</si>
  <si>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</si>
  <si>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</si>
  <si>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</si>
  <si>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</si>
  <si>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</si>
  <si>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</si>
  <si>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</si>
  <si>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</si>
  <si>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</si>
  <si>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</si>
  <si>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</si>
  <si>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</si>
  <si>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</si>
  <si>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</si>
  <si>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</si>
  <si>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</si>
  <si>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</si>
  <si>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</si>
  <si>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</si>
  <si>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</si>
  <si>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</si>
  <si>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</si>
  <si>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</si>
  <si>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</si>
  <si>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</si>
  <si>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</si>
  <si>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</si>
  <si>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</si>
  <si>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</si>
  <si>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</si>
  <si>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</si>
  <si>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</si>
  <si>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</si>
  <si>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</si>
  <si>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</si>
  <si>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</si>
  <si>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</si>
  <si>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</si>
  <si>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</si>
  <si>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</si>
  <si>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</si>
  <si>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</si>
  <si>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</si>
  <si>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</si>
  <si>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</si>
  <si>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</si>
  <si>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</si>
  <si>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</si>
  <si>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</si>
  <si>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</si>
  <si>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</si>
  <si>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</si>
  <si>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</si>
  <si>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</si>
  <si>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</si>
  <si>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</si>
  <si>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</si>
  <si>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</si>
  <si>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</si>
  <si>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</si>
  <si>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</si>
  <si>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</si>
  <si>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</si>
  <si>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</si>
  <si>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</si>
  <si>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</si>
  <si>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</si>
  <si>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</si>
  <si>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</si>
  <si>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</si>
  <si>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</si>
  <si>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</si>
  <si>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</si>
  <si>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</si>
  <si>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</si>
  <si>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</si>
  <si>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</si>
  <si>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</si>
  <si>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</si>
  <si>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</si>
  <si>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</si>
  <si>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</si>
  <si>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</si>
  <si>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</si>
  <si>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</si>
  <si>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</si>
  <si>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</si>
  <si>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</si>
  <si>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</si>
  <si>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</si>
  <si>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</si>
  <si>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</si>
  <si>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</si>
  <si>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</si>
  <si>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</si>
  <si>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</si>
  <si>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</si>
  <si>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</si>
  <si>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</si>
  <si>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</si>
  <si>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</si>
  <si>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</si>
  <si>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</si>
  <si>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</si>
  <si>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</si>
  <si>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</si>
  <si>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</si>
  <si>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</si>
  <si>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</si>
  <si>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</si>
  <si>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</si>
  <si>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</si>
  <si>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</si>
  <si>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</si>
  <si>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</si>
  <si>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</si>
  <si>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</si>
  <si>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</si>
  <si>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</si>
  <si>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</si>
  <si>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</si>
  <si>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</si>
  <si>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</si>
  <si>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</si>
  <si>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</si>
  <si>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</si>
  <si>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</si>
  <si>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</si>
  <si>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</si>
  <si>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</si>
  <si>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</si>
  <si>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</si>
  <si>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</si>
  <si>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</si>
  <si>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</si>
  <si>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</si>
  <si>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</si>
  <si>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</si>
  <si>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</si>
  <si>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</si>
  <si>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</si>
  <si>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</si>
  <si>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</si>
  <si>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</si>
  <si>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</si>
  <si>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</si>
  <si>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</si>
  <si>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</si>
  <si>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</si>
  <si>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</si>
  <si>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</si>
  <si>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</si>
  <si>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</si>
  <si>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</si>
  <si>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</si>
  <si>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</si>
  <si>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</si>
  <si>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</si>
  <si>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</si>
  <si>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</si>
  <si>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</si>
  <si>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</si>
  <si>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</si>
  <si>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</si>
  <si>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</si>
  <si>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</si>
  <si>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</si>
  <si>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</si>
  <si>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</si>
  <si>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</si>
  <si>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</si>
  <si>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</si>
  <si>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</si>
  <si>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</si>
  <si>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</si>
  <si>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</si>
  <si>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</si>
  <si>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</si>
  <si>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</si>
  <si>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</si>
  <si>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</si>
  <si>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</si>
  <si>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</si>
  <si>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</si>
  <si>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</si>
  <si>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</si>
  <si>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</si>
  <si>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</si>
  <si>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</si>
  <si>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</si>
  <si>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</si>
  <si>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</si>
  <si>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</si>
  <si>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</si>
  <si>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</si>
  <si>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</si>
  <si>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</si>
  <si>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</si>
  <si>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</si>
  <si>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</si>
  <si>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</si>
  <si>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</si>
  <si>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</si>
  <si>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</si>
  <si>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</si>
  <si>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</si>
  <si>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</si>
  <si>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</si>
  <si>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</si>
  <si>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</si>
  <si>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</si>
  <si>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</si>
  <si>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</si>
  <si>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</si>
  <si>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</si>
  <si>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</si>
  <si>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</si>
  <si>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</si>
  <si>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</si>
  <si>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</si>
  <si>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</si>
  <si>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</si>
  <si>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</si>
  <si>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</si>
  <si>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</si>
  <si>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</si>
  <si>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</si>
  <si>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</si>
  <si>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</si>
  <si>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</si>
  <si>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</si>
  <si>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</si>
  <si>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</si>
  <si>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</si>
  <si>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</si>
  <si>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</si>
  <si>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</si>
  <si>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</si>
  <si>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</si>
  <si>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</si>
  <si>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</si>
  <si>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</si>
  <si>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</si>
  <si>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</si>
  <si>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</si>
  <si>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</si>
  <si>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</si>
  <si>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</si>
  <si>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</si>
  <si>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</si>
  <si>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</si>
  <si>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</si>
  <si>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</si>
  <si>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</si>
  <si>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</si>
  <si>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</si>
  <si>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</si>
  <si>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</si>
  <si>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</si>
  <si>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</si>
  <si>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</si>
  <si>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</si>
  <si>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</si>
  <si>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</si>
  <si>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</si>
  <si>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</si>
  <si>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</si>
  <si>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</si>
  <si>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</si>
  <si>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</si>
  <si>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</si>
  <si>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</si>
  <si>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</si>
  <si>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</si>
  <si>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</si>
  <si>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</si>
  <si>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</si>
  <si>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</si>
  <si>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</si>
  <si>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</si>
  <si>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</si>
  <si>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</si>
  <si>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</si>
  <si>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</si>
  <si>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</si>
  <si>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</si>
  <si>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</si>
  <si>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</si>
  <si>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</si>
  <si>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</si>
  <si>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</si>
  <si>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</si>
  <si>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</si>
  <si>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</si>
  <si>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</si>
  <si>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</si>
  <si>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</si>
  <si>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</si>
  <si>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</si>
  <si>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</si>
  <si>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</si>
  <si>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</si>
  <si>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</si>
  <si>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</si>
  <si>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</si>
  <si>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</si>
  <si>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</si>
  <si>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</si>
  <si>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</si>
  <si>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</si>
  <si>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</si>
  <si>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</si>
  <si>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</si>
  <si>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</si>
  <si>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</si>
  <si>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</si>
  <si>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</si>
  <si>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</si>
  <si>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</si>
  <si>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</si>
  <si>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</si>
  <si>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</si>
  <si>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</si>
  <si>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</si>
  <si>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</si>
  <si>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</si>
  <si>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</si>
  <si>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</si>
  <si>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</si>
  <si>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</si>
  <si>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</si>
  <si>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</si>
  <si>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</si>
  <si>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</si>
  <si>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</si>
  <si>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</si>
  <si>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</si>
  <si>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</si>
  <si>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</si>
  <si>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</si>
  <si>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</si>
  <si>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</si>
  <si>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</si>
  <si>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</si>
  <si>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</si>
  <si>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</si>
  <si>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</si>
  <si>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</si>
  <si>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</si>
  <si>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</si>
  <si>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</si>
  <si>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</si>
  <si>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</si>
  <si>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</si>
  <si>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</si>
  <si>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</si>
  <si>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</si>
  <si>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</si>
  <si>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</si>
  <si>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</si>
  <si>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</si>
  <si>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</si>
  <si>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</si>
  <si>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</si>
  <si>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</si>
  <si>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</si>
  <si>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</si>
  <si>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</si>
  <si>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</si>
  <si>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</si>
  <si>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</si>
  <si>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</si>
  <si>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</si>
  <si>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</si>
  <si>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</si>
  <si>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</si>
  <si>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</si>
  <si>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</si>
  <si>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</si>
  <si>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</si>
  <si>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</si>
  <si>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</si>
  <si>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</si>
  <si>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</si>
  <si>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</si>
  <si>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</si>
  <si>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</si>
  <si>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</si>
  <si>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</si>
  <si>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</si>
  <si>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</si>
  <si>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</si>
  <si>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</si>
  <si>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</si>
  <si>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</si>
  <si>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</si>
  <si>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</si>
  <si>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</si>
  <si>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</si>
  <si>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</si>
  <si>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</si>
  <si>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</si>
  <si>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</si>
  <si>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</si>
  <si>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</si>
  <si>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</si>
  <si>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</si>
  <si>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</si>
  <si>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</si>
  <si>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</si>
  <si>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</si>
  <si>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</si>
  <si>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</si>
  <si>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</si>
  <si>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</si>
  <si>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</si>
  <si>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</si>
  <si>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</si>
  <si>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</si>
  <si>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</si>
  <si>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</si>
  <si>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</si>
  <si>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</si>
  <si>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</si>
  <si>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</si>
  <si>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</si>
  <si>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</si>
  <si>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</si>
  <si>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</si>
  <si>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</si>
  <si>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</si>
  <si>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</si>
  <si>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</si>
  <si>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</si>
  <si>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</si>
  <si>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</si>
  <si>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</si>
  <si>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</si>
  <si>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</si>
  <si>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</si>
  <si>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</si>
  <si>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</si>
  <si>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</si>
  <si>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</si>
  <si>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</si>
  <si>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</si>
  <si>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</si>
  <si>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</si>
  <si>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</si>
  <si>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</si>
  <si>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</si>
  <si>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</si>
  <si>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</si>
  <si>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</si>
  <si>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</si>
  <si>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</si>
  <si>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</si>
  <si>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</si>
  <si>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</si>
  <si>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</si>
  <si>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</si>
  <si>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</si>
  <si>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</si>
  <si>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</si>
  <si>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</si>
  <si>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</si>
  <si>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</si>
  <si>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</si>
  <si>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</si>
  <si>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</si>
  <si>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</si>
  <si>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</si>
  <si>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</si>
  <si>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</si>
  <si>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</si>
  <si>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</si>
  <si>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</si>
  <si>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</si>
  <si>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</si>
  <si>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</si>
  <si>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</si>
  <si>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</si>
  <si>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</si>
  <si>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</si>
  <si>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</si>
  <si>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</si>
  <si>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</si>
  <si>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</si>
  <si>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</si>
  <si>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</si>
  <si>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</si>
  <si>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</si>
  <si>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</si>
  <si>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</si>
  <si>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</si>
  <si>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</si>
  <si>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</si>
  <si>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</si>
  <si>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</si>
  <si>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</si>
  <si>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</si>
  <si>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</si>
  <si>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</si>
  <si>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</si>
  <si>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</si>
  <si>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</si>
  <si>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</si>
  <si>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</si>
  <si>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</si>
  <si>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</si>
  <si>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</si>
  <si>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</si>
  <si>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</si>
  <si>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</si>
  <si>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</si>
  <si>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</si>
  <si>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</si>
  <si>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</si>
  <si>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</si>
  <si>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</si>
  <si>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</si>
  <si>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</si>
  <si>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</si>
  <si>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</si>
  <si>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</si>
  <si>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</si>
  <si>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</si>
  <si>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</si>
  <si>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</si>
  <si>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</si>
  <si>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</si>
  <si>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</si>
  <si>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</si>
  <si>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</si>
  <si>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</si>
  <si>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</si>
  <si>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</si>
  <si>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</si>
  <si>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</si>
  <si>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</si>
  <si>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</si>
  <si>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</si>
  <si>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</si>
  <si>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</si>
  <si>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</si>
  <si>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</si>
  <si>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</si>
  <si>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</si>
  <si>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</si>
  <si>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</si>
  <si>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</si>
  <si>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</si>
  <si>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</si>
  <si>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</si>
  <si>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</si>
  <si>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</si>
  <si>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</si>
  <si>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</si>
  <si>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</si>
  <si>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</si>
  <si>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</si>
  <si>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</si>
  <si>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</si>
  <si>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</si>
  <si>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</si>
  <si>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</si>
  <si>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</si>
  <si>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</si>
  <si>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</si>
  <si>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</si>
  <si>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</si>
  <si>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</si>
  <si>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</si>
  <si>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</si>
  <si>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</si>
  <si>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</si>
  <si>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</si>
  <si>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</si>
  <si>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</si>
  <si>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</si>
  <si>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</si>
  <si>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</si>
  <si>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</si>
  <si>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</si>
  <si>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</si>
  <si>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</si>
  <si>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</si>
  <si>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</si>
  <si>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</si>
  <si>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</si>
  <si>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</si>
  <si>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</si>
  <si>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</si>
  <si>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</si>
  <si>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</si>
  <si>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</si>
  <si>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</si>
  <si>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</si>
  <si>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</si>
  <si>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</si>
  <si>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</si>
  <si>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</si>
  <si>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</si>
  <si>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</si>
  <si>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</si>
  <si>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</si>
  <si>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</si>
  <si>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</si>
  <si>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</si>
  <si>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</si>
  <si>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</si>
  <si>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</si>
  <si>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</si>
  <si>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</si>
  <si>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</si>
  <si>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</si>
  <si>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</si>
  <si>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</si>
  <si>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</si>
  <si>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</si>
  <si>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</si>
  <si>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</si>
  <si>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</si>
  <si>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</si>
  <si>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</si>
  <si>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</si>
  <si>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</si>
  <si>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</si>
  <si>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</si>
  <si>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</si>
  <si>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</si>
  <si>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</si>
  <si>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</si>
  <si>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</si>
  <si>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</si>
  <si>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</si>
  <si>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</si>
  <si>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</si>
  <si>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</si>
  <si>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</si>
  <si>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</si>
  <si>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</si>
  <si>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</si>
  <si>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</si>
  <si>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</si>
  <si>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</si>
  <si>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</si>
  <si>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</si>
  <si>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</si>
  <si>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</si>
  <si>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</si>
  <si>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</si>
  <si>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</si>
  <si>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</si>
  <si>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</si>
  <si>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</si>
  <si>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</si>
  <si>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</si>
  <si>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</si>
  <si>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</si>
  <si>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</si>
  <si>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</si>
  <si>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</si>
  <si>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</si>
  <si>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</si>
  <si>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</si>
  <si>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</si>
  <si>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</si>
  <si>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</si>
  <si>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</si>
  <si>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</si>
  <si>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</si>
  <si>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</si>
  <si>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</si>
  <si>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</si>
  <si>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</si>
  <si>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</si>
  <si>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</si>
  <si>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</si>
  <si>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</si>
  <si>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</si>
  <si>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</si>
  <si>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</si>
  <si>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</si>
  <si>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</si>
  <si>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</si>
  <si>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</si>
  <si>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</si>
  <si>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</si>
  <si>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</si>
  <si>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</si>
  <si>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</si>
  <si>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</si>
  <si>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</si>
  <si>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</si>
  <si>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</si>
  <si>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</si>
  <si>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</si>
  <si>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</si>
  <si>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</si>
  <si>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</si>
  <si>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</si>
  <si>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</si>
  <si>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</si>
  <si>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</si>
  <si>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</si>
  <si>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</si>
  <si>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</si>
  <si>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</si>
  <si>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</si>
  <si>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</si>
  <si>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</si>
  <si>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</si>
  <si>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</si>
  <si>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</si>
  <si>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</si>
  <si>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</si>
  <si>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</si>
  <si>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</si>
  <si>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</si>
  <si>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</si>
  <si>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</si>
  <si>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</si>
  <si>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</si>
  <si>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</si>
  <si>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</si>
  <si>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</si>
  <si>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</si>
  <si>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</si>
  <si>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</si>
  <si>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</si>
  <si>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</si>
  <si>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</si>
  <si>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</si>
  <si>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</si>
  <si>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</si>
  <si>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</si>
  <si>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</si>
  <si>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</si>
  <si>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</si>
  <si>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</si>
  <si>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</si>
  <si>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</si>
  <si>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</si>
  <si>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</si>
  <si>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</si>
  <si>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</si>
  <si>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</si>
  <si>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</si>
  <si>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</si>
  <si>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</si>
  <si>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</si>
  <si>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</si>
  <si>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</si>
  <si>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</si>
  <si>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</si>
  <si>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</si>
  <si>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</si>
  <si>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</si>
  <si>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</si>
  <si>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</si>
  <si>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</si>
  <si>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</si>
  <si>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</si>
  <si>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</si>
  <si>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</si>
  <si>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</si>
  <si>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</si>
  <si>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</si>
  <si>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</si>
  <si>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</si>
  <si>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</si>
  <si>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</si>
  <si>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</si>
  <si>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</si>
  <si>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</si>
  <si>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</si>
  <si>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</si>
  <si>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</si>
  <si>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</si>
  <si>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</si>
  <si>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</si>
  <si>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</si>
  <si>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</si>
  <si>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</si>
  <si>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</si>
  <si>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</si>
  <si>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</si>
  <si>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</si>
  <si>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</si>
  <si>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</si>
  <si>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</si>
  <si>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</si>
  <si>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</si>
  <si>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</si>
  <si>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</si>
  <si>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</si>
  <si>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</si>
  <si>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</si>
  <si>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</si>
  <si>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</si>
  <si>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</si>
  <si>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</si>
  <si>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</si>
  <si>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</si>
  <si>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</si>
  <si>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</si>
  <si>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</si>
  <si>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</si>
  <si>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</si>
  <si>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</si>
  <si>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</si>
  <si>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</si>
  <si>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</si>
  <si>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</si>
  <si>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</si>
  <si>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</si>
  <si>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</si>
  <si>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</si>
  <si>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</si>
  <si>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</si>
  <si>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</si>
  <si>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</si>
  <si>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</si>
  <si>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</si>
  <si>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</si>
  <si>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</si>
  <si>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</si>
  <si>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</si>
  <si>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</si>
  <si>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</si>
  <si>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</si>
  <si>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</si>
  <si>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</si>
  <si>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</si>
  <si>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</si>
  <si>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</si>
  <si>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</si>
  <si>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</si>
  <si>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</si>
  <si>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</si>
  <si>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</si>
  <si>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</si>
  <si>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</si>
  <si>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</si>
  <si>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</si>
  <si>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</si>
  <si>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</si>
  <si>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</si>
  <si>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</si>
  <si>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</si>
  <si>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</si>
  <si>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</si>
  <si>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</si>
  <si>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</si>
  <si>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</si>
  <si>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</si>
  <si>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</si>
  <si>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</si>
  <si>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</si>
  <si>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</si>
  <si>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</si>
  <si>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</si>
  <si>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</si>
  <si>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</si>
  <si>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</si>
  <si>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</si>
  <si>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</si>
  <si>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</si>
  <si>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</si>
  <si>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</si>
  <si>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</si>
  <si>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</si>
  <si>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</si>
  <si>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</si>
  <si>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</si>
  <si>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</si>
  <si>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</si>
  <si>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</si>
  <si>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</si>
  <si>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</si>
  <si>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</si>
  <si>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</si>
  <si>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</si>
  <si>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</si>
  <si>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</si>
  <si>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</si>
  <si>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</si>
  <si>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</si>
  <si>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</si>
  <si>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</si>
  <si>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</si>
  <si>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</si>
  <si>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</si>
  <si>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</si>
  <si>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</si>
  <si>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</si>
  <si>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</si>
  <si>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</si>
  <si>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</si>
  <si>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</si>
  <si>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</si>
  <si>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</si>
  <si>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</si>
  <si>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</si>
  <si>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</si>
  <si>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</si>
  <si>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</si>
  <si>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</si>
  <si>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</si>
  <si>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</si>
  <si>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</si>
  <si>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</si>
  <si>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</si>
  <si>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</si>
  <si>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</si>
  <si>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</si>
  <si>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</si>
  <si>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</si>
  <si>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</si>
  <si>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</si>
  <si>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</si>
  <si>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</si>
  <si>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</si>
  <si>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</si>
  <si>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</si>
  <si>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</si>
  <si>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</si>
  <si>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</si>
  <si>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</si>
  <si>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</si>
  <si>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</si>
  <si>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</si>
  <si>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</si>
  <si>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</si>
  <si>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</si>
  <si>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</si>
  <si>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</si>
  <si>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</si>
  <si>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</si>
  <si>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</si>
  <si>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</si>
  <si>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</si>
  <si>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</si>
  <si>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</si>
  <si>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</si>
  <si>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</si>
  <si>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</si>
  <si>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</si>
  <si>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</si>
  <si>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</si>
  <si>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</si>
  <si>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</si>
  <si>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</si>
  <si>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</si>
  <si>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</si>
  <si>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</si>
  <si>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</si>
  <si>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</si>
  <si>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</si>
  <si>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</si>
  <si>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</si>
  <si>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</si>
  <si>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</si>
  <si>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</si>
  <si>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</si>
  <si>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</si>
  <si>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</si>
  <si>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</si>
  <si>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</si>
  <si>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</si>
  <si>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</si>
  <si>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</si>
  <si>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</si>
  <si>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</si>
  <si>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</si>
  <si>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</si>
  <si>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</si>
  <si>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</si>
  <si>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</si>
  <si>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</si>
  <si>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</si>
  <si>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</si>
  <si>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</si>
  <si>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</si>
  <si>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</si>
  <si>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</si>
  <si>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</si>
  <si>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</si>
  <si>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</si>
  <si>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</si>
  <si>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</si>
  <si>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</si>
  <si>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</si>
  <si>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</si>
  <si>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</si>
  <si>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</si>
  <si>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</si>
  <si>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</si>
  <si>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</si>
  <si>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</si>
  <si>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</si>
  <si>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</si>
  <si>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</si>
  <si>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</si>
  <si>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</si>
  <si>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</si>
  <si>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</si>
  <si>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</si>
  <si>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</si>
  <si>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</si>
  <si>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</si>
  <si>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</si>
  <si>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</si>
  <si>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</si>
  <si>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</si>
  <si>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</si>
  <si>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</si>
  <si>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</si>
  <si>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</si>
  <si>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</si>
  <si>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</si>
  <si>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</si>
  <si>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</si>
  <si>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</si>
  <si>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</si>
  <si>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</si>
  <si>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</si>
  <si>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</si>
  <si>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</si>
  <si>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</si>
  <si>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</si>
  <si>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</si>
  <si>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</si>
  <si>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</si>
  <si>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</si>
  <si>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</si>
  <si>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</si>
  <si>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</si>
  <si>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</si>
  <si>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</si>
  <si>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</si>
  <si>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</si>
  <si>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</si>
  <si>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</si>
  <si>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</si>
  <si>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</si>
  <si>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</si>
  <si>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</si>
  <si>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</si>
  <si>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</si>
  <si>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</si>
  <si>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</si>
  <si>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</si>
  <si>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</si>
  <si>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</si>
  <si>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</si>
  <si>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</si>
  <si>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</si>
  <si>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</si>
  <si>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</si>
  <si>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</si>
  <si>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</si>
  <si>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</si>
  <si>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</si>
  <si>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</si>
  <si>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</si>
  <si>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</si>
  <si>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</si>
  <si>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</si>
  <si>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</si>
  <si>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</si>
  <si>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</si>
  <si>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</si>
  <si>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</si>
  <si>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</si>
  <si>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</si>
  <si>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</si>
  <si>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</si>
  <si>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</si>
  <si>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</si>
  <si>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</si>
  <si>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</si>
  <si>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</si>
  <si>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</si>
  <si>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</si>
  <si>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</si>
  <si>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</si>
  <si>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</si>
  <si>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</si>
  <si>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</si>
  <si>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</si>
  <si>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</si>
  <si>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</si>
  <si>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</si>
  <si>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</si>
  <si>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</si>
  <si>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</si>
  <si>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</si>
  <si>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</si>
  <si>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</si>
  <si>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</si>
  <si>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</si>
  <si>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</si>
  <si>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</si>
  <si>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</si>
  <si>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</si>
  <si>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</si>
  <si>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</si>
  <si>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</si>
  <si>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</si>
  <si>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</si>
  <si>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</si>
  <si>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</si>
  <si>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</si>
  <si>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</si>
  <si>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</si>
  <si>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</si>
  <si>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</si>
  <si>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</si>
  <si>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</si>
  <si>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</si>
  <si>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</si>
  <si>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</si>
  <si>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</si>
  <si>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</si>
  <si>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</si>
  <si>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</si>
  <si>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</si>
  <si>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</si>
  <si>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</si>
  <si>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</si>
  <si>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</si>
  <si>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</si>
  <si>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</si>
  <si>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</si>
  <si>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</si>
  <si>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</si>
  <si>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</si>
  <si>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</si>
  <si>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</si>
  <si>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</si>
  <si>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</si>
  <si>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</si>
  <si>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</si>
  <si>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</si>
  <si>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</si>
  <si>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</si>
  <si>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</si>
  <si>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</si>
  <si>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</si>
  <si>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</si>
  <si>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</si>
  <si>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</si>
  <si>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</si>
  <si>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</si>
  <si>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</si>
  <si>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</si>
  <si>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</si>
  <si>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</si>
  <si>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</si>
  <si>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</si>
  <si>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</si>
  <si>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</si>
  <si>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</si>
  <si>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</si>
  <si>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</si>
  <si>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</si>
  <si>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</si>
  <si>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</si>
  <si>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</si>
  <si>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</si>
  <si>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</si>
  <si>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</si>
  <si>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</si>
  <si>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</si>
  <si>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</si>
  <si>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</si>
  <si>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</si>
  <si>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</si>
  <si>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</si>
  <si>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</si>
  <si>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</si>
  <si>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</si>
  <si>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</si>
  <si>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</si>
  <si>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</si>
  <si>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</si>
  <si>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</si>
  <si>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</si>
  <si>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</si>
  <si>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</si>
  <si>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</si>
  <si>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</si>
  <si>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</si>
  <si>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</si>
  <si>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</si>
  <si>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</si>
  <si>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</si>
  <si>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</si>
  <si>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</si>
  <si>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</si>
  <si>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</si>
  <si>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</si>
  <si>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</si>
  <si>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</si>
  <si>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</si>
  <si>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</si>
  <si>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</si>
  <si>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</si>
  <si>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</si>
  <si>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</si>
  <si>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</si>
  <si>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</si>
  <si>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</si>
  <si>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</si>
  <si>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</si>
  <si>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</si>
  <si>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</si>
  <si>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</si>
  <si>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</si>
  <si>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</si>
  <si>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</si>
  <si>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</si>
  <si>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</si>
  <si>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</si>
  <si>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</si>
  <si>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</si>
  <si>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</si>
  <si>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</si>
  <si>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</si>
  <si>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</si>
  <si>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</si>
  <si>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</si>
  <si>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</si>
  <si>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</si>
  <si>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</si>
  <si>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</si>
  <si>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</si>
  <si>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</si>
  <si>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</si>
  <si>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</si>
  <si>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</si>
  <si>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</si>
  <si>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</si>
  <si>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</si>
  <si>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</si>
  <si>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</si>
  <si>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</si>
  <si>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</si>
  <si>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</si>
  <si>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</si>
  <si>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</si>
  <si>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</si>
  <si>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</si>
  <si>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</si>
  <si>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</si>
  <si>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</si>
  <si>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</si>
  <si>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</si>
  <si>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</si>
  <si>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</si>
  <si>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</si>
  <si>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</si>
  <si>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</si>
  <si>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</si>
  <si>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</si>
  <si>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</si>
  <si>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</si>
  <si>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</si>
  <si>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</si>
  <si>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</si>
  <si>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</si>
  <si>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</si>
  <si>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</si>
  <si>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</si>
  <si>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</si>
  <si>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</si>
  <si>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</si>
  <si>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</si>
  <si>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</si>
  <si>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</si>
  <si>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</si>
  <si>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</si>
  <si>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</si>
  <si>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</si>
  <si>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</si>
  <si>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</si>
  <si>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</si>
  <si>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</si>
  <si>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</si>
  <si>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</si>
  <si>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</si>
  <si>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</si>
  <si>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</si>
  <si>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</si>
  <si>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</si>
  <si>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</si>
  <si>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</si>
  <si>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</si>
  <si>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</si>
  <si>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</si>
  <si>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</si>
  <si>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</si>
  <si>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</si>
  <si>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</si>
  <si>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</si>
  <si>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</si>
  <si>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</si>
  <si>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</si>
  <si>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</si>
  <si>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</si>
  <si>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</si>
  <si>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</si>
  <si>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</si>
  <si>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</si>
  <si>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</si>
  <si>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</si>
  <si>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</si>
  <si>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</si>
  <si>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</si>
  <si>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</si>
  <si>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</si>
  <si>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</si>
  <si>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</si>
  <si>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</si>
  <si>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</si>
  <si>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</si>
  <si>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</si>
  <si>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</si>
  <si>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</si>
  <si>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</si>
  <si>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</si>
  <si>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</si>
  <si>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</si>
  <si>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</si>
  <si>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</si>
  <si>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</si>
  <si>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</si>
  <si>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</si>
  <si>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</si>
  <si>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</si>
  <si>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</si>
  <si>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</si>
  <si>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</si>
  <si>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</si>
  <si>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</si>
  <si>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</si>
  <si>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</si>
  <si>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</si>
  <si>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</si>
  <si>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</si>
  <si>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</si>
  <si>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</si>
  <si>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</si>
  <si>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</si>
  <si>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</si>
  <si>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</si>
  <si>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</si>
  <si>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</si>
  <si>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</si>
  <si>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</si>
  <si>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</si>
  <si>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</si>
  <si>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</si>
  <si>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</si>
  <si>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</si>
  <si>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</si>
  <si>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</si>
  <si>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</si>
  <si>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</si>
  <si>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</si>
  <si>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</si>
  <si>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</si>
  <si>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</si>
  <si>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</si>
  <si>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</si>
  <si>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</si>
  <si>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</si>
  <si>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</si>
  <si>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</si>
  <si>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</si>
  <si>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</si>
  <si>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</si>
  <si>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</si>
  <si>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</si>
  <si>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</si>
  <si>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</si>
  <si>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</si>
  <si>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</si>
  <si>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</si>
  <si>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</si>
  <si>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</si>
  <si>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</si>
  <si>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</si>
  <si>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</si>
  <si>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</si>
  <si>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</si>
  <si>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</si>
  <si>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</si>
  <si>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</si>
  <si>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</si>
  <si>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</si>
  <si>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</si>
  <si>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</si>
  <si>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</si>
  <si>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</si>
  <si>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</si>
  <si>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</si>
  <si>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</si>
  <si>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</si>
  <si>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</si>
  <si>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</si>
  <si>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</si>
  <si>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</si>
  <si>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</si>
  <si>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</si>
  <si>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</si>
  <si>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</si>
  <si>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</si>
  <si>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</si>
  <si>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</si>
  <si>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</si>
  <si>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</si>
  <si>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</si>
  <si>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</si>
  <si>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</si>
  <si>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</si>
  <si>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</si>
  <si>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</si>
  <si>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</si>
  <si>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</si>
  <si>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</si>
  <si>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</si>
  <si>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</si>
  <si>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</si>
  <si>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</si>
  <si>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</si>
  <si>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</si>
  <si>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</si>
  <si>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</si>
  <si>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</si>
  <si>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</si>
  <si>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</si>
  <si>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</si>
  <si>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</si>
  <si>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</si>
  <si>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</si>
  <si>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</si>
  <si>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</si>
  <si>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</si>
  <si>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</si>
  <si>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</si>
  <si>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</si>
  <si>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</si>
  <si>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</si>
  <si>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</si>
  <si>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</si>
  <si>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</si>
  <si>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</si>
  <si>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</si>
  <si>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</si>
  <si>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</si>
  <si>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</si>
  <si>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</si>
  <si>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</si>
  <si>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</si>
  <si>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</si>
  <si>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</si>
  <si>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</si>
  <si>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</si>
  <si>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</si>
  <si>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</si>
  <si>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</si>
  <si>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</si>
  <si>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</si>
  <si>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</si>
  <si>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</si>
  <si>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</si>
  <si>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</si>
  <si>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</si>
  <si>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</si>
  <si>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</si>
  <si>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</si>
  <si>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</si>
  <si>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</si>
  <si>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</si>
  <si>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</si>
  <si>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</si>
  <si>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</si>
  <si>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</si>
  <si>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</si>
  <si>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</si>
  <si>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</si>
  <si>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</si>
  <si>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</si>
  <si>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</si>
  <si>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</si>
  <si>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</si>
  <si>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</si>
  <si>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</si>
  <si>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</si>
  <si>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</si>
  <si>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</si>
  <si>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</si>
  <si>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</si>
  <si>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</si>
  <si>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</si>
  <si>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</si>
  <si>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</si>
  <si>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</si>
  <si>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</si>
  <si>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</si>
  <si>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</si>
  <si>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</si>
  <si>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</si>
  <si>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</si>
  <si>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</si>
  <si>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</si>
  <si>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</si>
  <si>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</si>
  <si>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</si>
  <si>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</si>
  <si>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</si>
  <si>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</si>
  <si>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</si>
  <si>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</si>
  <si>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</si>
  <si>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</si>
  <si>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</si>
  <si>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</si>
  <si>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</si>
  <si>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</si>
  <si>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</si>
  <si>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</si>
  <si>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</si>
  <si>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</si>
  <si>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</si>
  <si>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</si>
  <si>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</si>
  <si>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</si>
  <si>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</si>
  <si>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</si>
  <si>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</si>
  <si>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</si>
  <si>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</si>
  <si>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</si>
  <si>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</si>
  <si>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</si>
  <si>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</si>
  <si>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</si>
  <si>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</si>
  <si>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</si>
  <si>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</si>
  <si>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</si>
  <si>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</si>
  <si>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</si>
  <si>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</si>
  <si>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</si>
  <si>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</si>
  <si>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</si>
  <si>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</si>
  <si>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</si>
  <si>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</si>
  <si>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</si>
  <si>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</si>
  <si>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</si>
  <si>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</si>
  <si>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</si>
  <si>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</si>
  <si>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</si>
  <si>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</si>
  <si>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</si>
  <si>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</si>
  <si>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</si>
  <si>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</si>
  <si>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</si>
  <si>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</si>
  <si>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</si>
  <si>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</si>
  <si>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</si>
  <si>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</si>
  <si>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</si>
  <si>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</si>
  <si>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</si>
  <si>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</si>
  <si>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</si>
  <si>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</si>
  <si>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</si>
  <si>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</si>
  <si>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</si>
  <si>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</si>
  <si>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</si>
  <si>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</si>
  <si>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</si>
  <si>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</si>
  <si>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</si>
  <si>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</si>
  <si>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</si>
  <si>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</si>
  <si>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</si>
  <si>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</si>
  <si>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</si>
  <si>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</si>
  <si>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</si>
  <si>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</si>
  <si>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</si>
  <si>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</si>
  <si>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</si>
  <si>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</si>
  <si>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</si>
  <si>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</si>
  <si>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</si>
  <si>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</si>
  <si>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</si>
  <si>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</si>
  <si>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</si>
  <si>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</si>
  <si>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</si>
  <si>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</si>
  <si>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</si>
  <si>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</si>
  <si>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</si>
  <si>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</si>
  <si>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</si>
  <si>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</si>
  <si>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</si>
  <si>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</si>
  <si>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</si>
  <si>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</si>
  <si>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</si>
  <si>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</si>
  <si>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</si>
  <si>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</si>
  <si>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</si>
  <si>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</si>
  <si>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</si>
  <si>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</si>
  <si>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</si>
  <si>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</si>
  <si>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</si>
  <si>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</si>
  <si>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</si>
  <si>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</si>
  <si>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</si>
  <si>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</si>
  <si>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</si>
  <si>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</si>
  <si>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</si>
  <si>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</si>
  <si>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</si>
  <si>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</si>
  <si>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</si>
  <si>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</si>
  <si>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</si>
  <si>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</si>
  <si>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</si>
  <si>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</si>
  <si>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</si>
  <si>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</si>
  <si>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</si>
  <si>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</si>
  <si>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</si>
  <si>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</si>
  <si>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</si>
  <si>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</si>
  <si>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</si>
  <si>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</si>
  <si>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</si>
  <si>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</si>
  <si>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</si>
  <si>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</si>
  <si>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</si>
  <si>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</si>
  <si>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</si>
  <si>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</si>
  <si>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</si>
  <si>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</si>
  <si>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</si>
  <si>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</si>
  <si>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</si>
  <si>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</si>
  <si>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</si>
  <si>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</si>
  <si>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</si>
  <si>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</si>
  <si>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</si>
  <si>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</si>
  <si>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</si>
  <si>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</si>
  <si>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</si>
  <si>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</si>
  <si>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</si>
  <si>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</si>
  <si>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</si>
  <si>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</si>
  <si>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</si>
  <si>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</si>
  <si>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</si>
  <si>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</si>
  <si>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</si>
  <si>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</si>
  <si>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</si>
  <si>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</si>
  <si>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</si>
  <si>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</si>
  <si>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</si>
  <si>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</si>
  <si>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</si>
  <si>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</si>
  <si>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</si>
  <si>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</si>
  <si>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</si>
  <si>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</si>
  <si>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</si>
  <si>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</si>
  <si>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</si>
  <si>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</si>
  <si>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</si>
  <si>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</si>
  <si>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</si>
  <si>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</si>
  <si>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</si>
  <si>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</si>
  <si>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</si>
  <si>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</si>
  <si>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</si>
  <si>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</si>
  <si>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</si>
  <si>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</si>
  <si>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</si>
  <si>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</si>
  <si>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</si>
  <si>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</si>
  <si>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</si>
  <si>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</si>
  <si>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</si>
  <si>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</si>
  <si>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</si>
  <si>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</si>
  <si>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</si>
  <si>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</si>
  <si>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</si>
  <si>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</si>
  <si>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</si>
  <si>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</si>
  <si>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</si>
  <si>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</si>
  <si>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</si>
  <si>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</si>
  <si>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</si>
  <si>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</si>
  <si>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</si>
  <si>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</si>
  <si>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</si>
  <si>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</si>
  <si>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</si>
  <si>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</si>
  <si>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</si>
  <si>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</si>
  <si>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</si>
  <si>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</si>
  <si>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</si>
  <si>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</si>
  <si>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</si>
  <si>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</si>
  <si>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</si>
  <si>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</si>
  <si>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</si>
  <si>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</si>
  <si>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</si>
  <si>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</si>
  <si>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</si>
  <si>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</si>
  <si>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</si>
  <si>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</si>
  <si>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</si>
  <si>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</si>
  <si>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</si>
  <si>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</si>
  <si>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</si>
  <si>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</si>
  <si>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</si>
  <si>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</si>
  <si>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</si>
  <si>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</si>
  <si>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</si>
  <si>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</si>
  <si>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</si>
  <si>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</si>
  <si>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</si>
  <si>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</si>
  <si>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</si>
  <si>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</si>
  <si>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</si>
  <si>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</si>
  <si>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</si>
  <si>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</si>
  <si>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</si>
  <si>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</si>
  <si>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</si>
  <si>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</si>
  <si>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</si>
  <si>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</si>
  <si>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</si>
  <si>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</si>
  <si>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</si>
  <si>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</si>
  <si>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</si>
  <si>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</si>
  <si>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</si>
  <si>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</si>
  <si>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</si>
  <si>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</si>
  <si>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</si>
  <si>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</si>
  <si>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</si>
  <si>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</si>
  <si>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</si>
  <si>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</si>
  <si>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</si>
  <si>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</si>
  <si>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</si>
  <si>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</si>
  <si>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</si>
  <si>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</si>
  <si>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</si>
  <si>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</si>
  <si>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</si>
  <si>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</si>
  <si>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</si>
  <si>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</si>
  <si>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</si>
  <si>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</si>
  <si>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</si>
  <si>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</si>
  <si>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</si>
  <si>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</si>
  <si>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</si>
  <si>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</si>
  <si>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</si>
  <si>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</si>
  <si>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</si>
  <si>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</si>
  <si>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</si>
  <si>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</si>
  <si>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</si>
  <si>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</si>
  <si>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</si>
  <si>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</si>
  <si>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</si>
  <si>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</si>
  <si>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</si>
  <si>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</si>
  <si>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</si>
  <si>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</si>
  <si>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</si>
  <si>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</si>
  <si>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</si>
  <si>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</si>
  <si>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</si>
  <si>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</si>
  <si>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</si>
  <si>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</si>
  <si>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</si>
  <si>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</si>
  <si>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</si>
  <si>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</si>
  <si>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</si>
  <si>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</si>
  <si>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</si>
  <si>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</si>
  <si>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</si>
  <si>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</si>
  <si>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</si>
  <si>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</si>
  <si>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</si>
  <si>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</si>
  <si>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</si>
  <si>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</si>
  <si>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</si>
  <si>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</si>
  <si>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</si>
  <si>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</si>
  <si>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</si>
  <si>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</si>
  <si>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</si>
  <si>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</si>
  <si>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</si>
  <si>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</si>
  <si>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</si>
  <si>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</si>
  <si>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</si>
  <si>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</si>
  <si>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</si>
  <si>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</si>
  <si>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</si>
  <si>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</si>
  <si>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</si>
  <si>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</si>
  <si>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</si>
  <si>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</si>
  <si>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</si>
  <si>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</si>
  <si>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</si>
  <si>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</si>
  <si>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</si>
  <si>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</si>
  <si>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</si>
  <si>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</si>
  <si>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</si>
  <si>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</si>
  <si>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</si>
  <si>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</si>
  <si>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</si>
  <si>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</si>
  <si>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</si>
  <si>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</si>
  <si>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</si>
  <si>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</si>
  <si>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</si>
  <si>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</si>
  <si>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</si>
  <si>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</si>
  <si>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</si>
  <si>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</si>
  <si>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</si>
  <si>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</si>
  <si>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</si>
  <si>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</si>
  <si>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</si>
  <si>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</si>
  <si>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</si>
  <si>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</si>
  <si>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</si>
  <si>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</si>
  <si>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</si>
  <si>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</si>
  <si>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</si>
  <si>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</si>
  <si>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</si>
  <si>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</si>
  <si>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</si>
  <si>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</si>
  <si>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</si>
  <si>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</si>
  <si>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</si>
  <si>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</si>
  <si>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</si>
  <si>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</si>
  <si>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</si>
  <si>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</si>
  <si>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</si>
  <si>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</si>
  <si>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</si>
  <si>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</si>
  <si>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</si>
  <si>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</si>
  <si>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</si>
  <si>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</si>
  <si>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</si>
  <si>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</si>
  <si>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</si>
  <si>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</si>
  <si>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</si>
  <si>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</si>
  <si>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</si>
  <si>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</si>
  <si>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</si>
  <si>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</si>
  <si>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</si>
  <si>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</si>
  <si>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</si>
  <si>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</si>
  <si>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</si>
  <si>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</si>
  <si>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</si>
  <si>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</si>
  <si>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</si>
  <si>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</si>
  <si>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</si>
  <si>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</si>
  <si>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</si>
  <si>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</si>
  <si>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</si>
  <si>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</si>
  <si>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</si>
  <si>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</si>
  <si>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</si>
  <si>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</si>
  <si>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</si>
  <si>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</si>
  <si>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</si>
  <si>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</si>
  <si>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</si>
  <si>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</si>
  <si>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</si>
  <si>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</si>
  <si>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</si>
  <si>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</si>
  <si>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</si>
  <si>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</si>
  <si>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</si>
  <si>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</si>
  <si>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</si>
  <si>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</si>
  <si>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</si>
  <si>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</si>
  <si>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</si>
  <si>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</si>
  <si>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</si>
  <si>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</si>
  <si>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</si>
  <si>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</si>
  <si>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</si>
  <si>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</si>
  <si>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</si>
  <si>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</si>
  <si>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</si>
  <si>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</si>
  <si>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</si>
  <si>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</si>
  <si>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</si>
  <si>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</si>
  <si>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</si>
  <si>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</si>
  <si>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</si>
  <si>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</si>
  <si>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</si>
  <si>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</si>
  <si>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</si>
  <si>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</si>
  <si>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</si>
  <si>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</si>
  <si>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</si>
  <si>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</si>
  <si>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</si>
  <si>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</si>
  <si>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</si>
  <si>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</si>
  <si>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</si>
  <si>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</si>
  <si>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</si>
  <si>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</si>
  <si>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</si>
  <si>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</si>
  <si>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</si>
  <si>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</si>
  <si>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</si>
  <si>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</si>
  <si>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</si>
  <si>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</si>
  <si>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</si>
  <si>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</si>
  <si>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</si>
  <si>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</si>
  <si>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</si>
  <si>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</si>
  <si>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</si>
  <si>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</si>
  <si>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</si>
  <si>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</si>
  <si>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</si>
  <si>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</si>
  <si>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</si>
  <si>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</si>
  <si>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</si>
  <si>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</si>
  <si>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</si>
  <si>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</si>
  <si>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</si>
  <si>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</si>
  <si>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</si>
  <si>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</si>
  <si>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</si>
  <si>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</si>
  <si>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</si>
  <si>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</si>
  <si>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</si>
  <si>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</si>
  <si>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</si>
  <si>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</si>
  <si>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</si>
  <si>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</si>
  <si>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</si>
  <si>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</si>
  <si>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</si>
  <si>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</si>
  <si>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</si>
  <si>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</si>
  <si>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</si>
  <si>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</si>
  <si>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</si>
  <si>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</si>
  <si>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</si>
  <si>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</si>
  <si>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</si>
  <si>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</si>
  <si>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</si>
  <si>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</si>
  <si>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</si>
  <si>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</si>
  <si>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</si>
  <si>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</si>
  <si>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</si>
  <si>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</si>
  <si>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</si>
  <si>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</si>
  <si>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</si>
  <si>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</si>
  <si>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</si>
  <si>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</si>
  <si>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</si>
  <si>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</si>
  <si>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</si>
  <si>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</si>
  <si>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</si>
  <si>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</si>
  <si>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</si>
  <si>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</si>
  <si>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</si>
  <si>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</si>
  <si>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</si>
  <si>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</si>
  <si>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</si>
  <si>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</si>
  <si>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</si>
  <si>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</si>
  <si>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</si>
  <si>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</si>
  <si>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</si>
  <si>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</si>
  <si>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</si>
  <si>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</si>
  <si>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</si>
  <si>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</si>
  <si>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</si>
  <si>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</si>
  <si>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</si>
  <si>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</si>
  <si>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</si>
  <si>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</si>
  <si>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</si>
  <si>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</si>
  <si>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</si>
  <si>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</si>
  <si>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</si>
  <si>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</si>
  <si>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</si>
  <si>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</si>
  <si>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</si>
  <si>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</si>
  <si>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</si>
  <si>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</si>
  <si>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</si>
  <si>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</si>
  <si>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</si>
  <si>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</si>
  <si>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</si>
  <si>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</si>
  <si>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</si>
  <si>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</si>
  <si>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</si>
  <si>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</si>
  <si>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</si>
  <si>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</si>
  <si>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</si>
  <si>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</si>
  <si>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</si>
  <si>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</si>
  <si>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</si>
  <si>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</si>
  <si>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</si>
  <si>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</si>
  <si>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</si>
  <si>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</si>
  <si>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</si>
  <si>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</si>
  <si>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</si>
  <si>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</si>
  <si>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</si>
  <si>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</si>
  <si>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</si>
  <si>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</si>
  <si>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</si>
  <si>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</si>
  <si>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</si>
  <si>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</si>
  <si>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</si>
  <si>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</si>
  <si>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</si>
  <si>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</si>
  <si>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</si>
  <si>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</si>
  <si>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</si>
  <si>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</si>
  <si>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</si>
  <si>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</si>
  <si>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</si>
  <si>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</si>
  <si>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</si>
  <si>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</si>
  <si>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</si>
  <si>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</si>
  <si>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</si>
  <si>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</si>
  <si>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</si>
  <si>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</si>
  <si>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</si>
  <si>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</si>
  <si>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</si>
  <si>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</si>
  <si>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</si>
  <si>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</si>
  <si>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</si>
  <si>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</si>
  <si>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</si>
  <si>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</si>
  <si>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</si>
  <si>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</si>
  <si>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</si>
  <si>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</si>
  <si>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</si>
  <si>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</si>
  <si>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</si>
  <si>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</si>
  <si>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</si>
  <si>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</si>
  <si>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</si>
  <si>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</si>
  <si>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</si>
  <si>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</si>
  <si>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</si>
  <si>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</si>
  <si>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</si>
  <si>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</si>
  <si>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</si>
  <si>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</si>
  <si>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</si>
  <si>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</si>
  <si>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</si>
  <si>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</si>
  <si>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</si>
  <si>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</si>
  <si>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</si>
  <si>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</si>
  <si>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</si>
  <si>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</si>
  <si>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</si>
  <si>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</si>
  <si>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</si>
  <si>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</si>
  <si>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</si>
  <si>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</si>
  <si>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</si>
  <si>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</si>
  <si>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</si>
  <si>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</si>
  <si>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</si>
  <si>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</si>
  <si>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</si>
  <si>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</si>
  <si>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</si>
  <si>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</si>
  <si>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</si>
  <si>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</si>
  <si>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</si>
  <si>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</si>
  <si>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</si>
  <si>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</si>
  <si>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</si>
  <si>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</si>
  <si>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</si>
  <si>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</si>
  <si>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</si>
  <si>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</si>
  <si>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</si>
  <si>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</si>
  <si>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</si>
  <si>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</si>
  <si>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</si>
  <si>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</si>
  <si>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</si>
  <si>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</si>
  <si>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</si>
  <si>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</si>
  <si>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</si>
  <si>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</si>
  <si>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</si>
  <si>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</si>
  <si>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</si>
  <si>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</si>
  <si>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</si>
  <si>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</si>
  <si>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</si>
  <si>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</si>
  <si>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</si>
  <si>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</si>
  <si>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</si>
  <si>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</si>
  <si>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</si>
  <si>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</si>
  <si>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</si>
  <si>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</si>
  <si>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</si>
  <si>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</si>
  <si>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</si>
  <si>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</si>
  <si>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</si>
  <si>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</si>
  <si>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</si>
  <si>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</si>
  <si>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</si>
  <si>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</si>
  <si>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</si>
  <si>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</si>
  <si>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</si>
  <si>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</si>
  <si>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</si>
  <si>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</si>
  <si>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</si>
  <si>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</si>
  <si>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</si>
  <si>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</si>
  <si>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</si>
  <si>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</si>
  <si>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</si>
  <si>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</si>
  <si>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</si>
  <si>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</si>
  <si>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</si>
  <si>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</si>
  <si>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</si>
  <si>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</si>
  <si>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</si>
  <si>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</si>
  <si>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</si>
  <si>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</si>
  <si>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</si>
  <si>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</si>
  <si>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</si>
  <si>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</si>
  <si>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</si>
  <si>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</si>
  <si>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</si>
  <si>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</si>
  <si>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</si>
  <si>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</si>
  <si>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</si>
  <si>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</si>
  <si>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</si>
  <si>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</si>
  <si>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</si>
  <si>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</si>
  <si>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</si>
  <si>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</si>
  <si>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</si>
  <si>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</si>
  <si>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</si>
  <si>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</si>
  <si>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</si>
  <si>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</si>
  <si>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</si>
  <si>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</si>
  <si>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</si>
  <si>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</si>
  <si>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</si>
  <si>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</si>
  <si>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</si>
  <si>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</si>
  <si>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</si>
  <si>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</si>
  <si>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</si>
  <si>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</si>
  <si>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</si>
  <si>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</si>
  <si>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</si>
  <si>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</si>
  <si>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</si>
  <si>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</si>
  <si>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</si>
  <si>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</si>
  <si>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</si>
  <si>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</si>
  <si>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</si>
  <si>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</si>
  <si>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</si>
  <si>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</si>
  <si>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</si>
  <si>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</si>
  <si>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</si>
  <si>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</si>
  <si>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</si>
  <si>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</si>
  <si>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</si>
  <si>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</si>
  <si>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</si>
  <si>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</si>
  <si>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</si>
  <si>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</si>
  <si>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</si>
  <si>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</si>
  <si>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</si>
  <si>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</si>
  <si>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</si>
  <si>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</si>
  <si>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</si>
  <si>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</si>
  <si>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</si>
  <si>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</si>
  <si>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</si>
  <si>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</si>
  <si>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</si>
  <si>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</si>
  <si>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</si>
  <si>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</si>
  <si>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</si>
  <si>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</si>
  <si>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</si>
  <si>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</si>
  <si>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</si>
  <si>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</si>
  <si>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</si>
  <si>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</si>
  <si>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</si>
  <si>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</si>
  <si>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</si>
  <si>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</si>
  <si>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</si>
  <si>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</si>
  <si>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</si>
  <si>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</si>
  <si>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</si>
  <si>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</si>
  <si>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</si>
  <si>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</si>
  <si>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</si>
  <si>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</si>
  <si>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</si>
  <si>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</si>
  <si>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</si>
  <si>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</si>
  <si>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</si>
  <si>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</si>
  <si>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</si>
  <si>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</si>
  <si>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</si>
  <si>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</si>
  <si>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</si>
  <si>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</si>
  <si>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</si>
  <si>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</si>
  <si>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</si>
  <si>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</si>
  <si>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</si>
  <si>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</si>
  <si>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</si>
  <si>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</si>
  <si>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</si>
  <si>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</si>
  <si>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</si>
  <si>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</si>
  <si>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</si>
  <si>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</si>
  <si>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</si>
  <si>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</si>
  <si>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</si>
  <si>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</si>
  <si>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</si>
  <si>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</si>
  <si>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</si>
  <si>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</si>
  <si>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</si>
  <si>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</si>
  <si>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</si>
  <si>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</si>
  <si>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</si>
  <si>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</si>
  <si>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</si>
  <si>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</si>
  <si>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</si>
  <si>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</si>
  <si>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</si>
  <si>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</si>
  <si>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</si>
  <si>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</si>
  <si>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</si>
  <si>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</si>
  <si>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</si>
  <si>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</si>
  <si>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</si>
  <si>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</si>
  <si>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</si>
  <si>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</si>
  <si>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</si>
  <si>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</si>
  <si>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</si>
  <si>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</si>
  <si>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</si>
  <si>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</si>
  <si>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</si>
  <si>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</si>
  <si>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</si>
  <si>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</si>
  <si>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</si>
  <si>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</si>
  <si>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</si>
  <si>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</si>
  <si>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</si>
  <si>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</si>
  <si>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</si>
  <si>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</si>
  <si>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</si>
  <si>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</si>
  <si>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</si>
  <si>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</si>
  <si>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</si>
  <si>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</si>
  <si>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</si>
  <si>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</si>
  <si>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</si>
  <si>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</si>
  <si>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</si>
  <si>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</si>
  <si>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</si>
  <si>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</si>
  <si>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</si>
  <si>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</si>
  <si>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</si>
  <si>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</si>
  <si>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</si>
  <si>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</si>
  <si>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</si>
  <si>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</si>
  <si>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</si>
  <si>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</si>
  <si>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</si>
  <si>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</si>
  <si>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</si>
  <si>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</si>
  <si>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</si>
  <si>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</si>
  <si>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</si>
  <si>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</si>
  <si>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</si>
  <si>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</si>
  <si>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</si>
  <si>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</si>
  <si>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</si>
  <si>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</si>
  <si>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</si>
  <si>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</si>
  <si>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</si>
  <si>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</si>
  <si>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</si>
  <si>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</si>
  <si>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</si>
  <si>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</si>
  <si>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</si>
  <si>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</si>
  <si>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</si>
  <si>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</si>
  <si>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</si>
  <si>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</si>
  <si>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</si>
  <si>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</si>
  <si>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</si>
  <si>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</si>
  <si>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</si>
  <si>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</si>
  <si>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</si>
  <si>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</si>
  <si>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</si>
  <si>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</si>
  <si>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</si>
  <si>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</si>
  <si>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</si>
  <si>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</si>
  <si>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</si>
  <si>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</si>
  <si>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</si>
  <si>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</si>
  <si>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</si>
  <si>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</si>
  <si>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</si>
  <si>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</si>
  <si>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</si>
  <si>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</si>
  <si>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</si>
  <si>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</si>
  <si>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</si>
  <si>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</si>
  <si>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</si>
  <si>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</si>
  <si>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</si>
  <si>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</si>
  <si>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</si>
  <si>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</si>
  <si>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</si>
  <si>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</si>
  <si>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</si>
  <si>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</si>
  <si>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</si>
  <si>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</si>
  <si>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</si>
  <si>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</si>
  <si>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</si>
  <si>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</si>
  <si>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</si>
  <si>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</si>
  <si>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</si>
  <si>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</si>
  <si>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</si>
  <si>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</si>
  <si>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</si>
  <si>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</si>
  <si>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</si>
  <si>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</si>
  <si>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</si>
  <si>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</si>
  <si>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</si>
  <si>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</si>
  <si>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</si>
  <si>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</si>
  <si>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</si>
  <si>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</si>
  <si>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</si>
  <si>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</si>
  <si>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</si>
  <si>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</si>
  <si>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</si>
  <si>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</si>
  <si>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</si>
  <si>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</si>
  <si>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</si>
  <si>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</si>
  <si>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</si>
  <si>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</si>
  <si>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</si>
  <si>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</si>
  <si>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</si>
  <si>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</si>
  <si>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</si>
  <si>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</si>
  <si>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</si>
  <si>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</si>
  <si>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</si>
  <si>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</si>
  <si>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</si>
  <si>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</si>
  <si>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</si>
  <si>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</si>
  <si>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</si>
  <si>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</si>
  <si>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</si>
  <si>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</si>
  <si>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</si>
  <si>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</si>
  <si>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</si>
  <si>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</si>
  <si>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</si>
  <si>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</si>
  <si>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</si>
  <si>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</si>
  <si>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</si>
  <si>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</si>
  <si>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</si>
  <si>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</si>
  <si>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</si>
  <si>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</si>
  <si>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</si>
  <si>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</si>
  <si>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</si>
  <si>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</si>
  <si>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</si>
  <si>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</si>
  <si>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</si>
  <si>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</si>
  <si>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</si>
  <si>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</si>
  <si>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</si>
  <si>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</si>
  <si>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</si>
  <si>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</si>
  <si>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</si>
  <si>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</si>
  <si>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</si>
  <si>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</si>
  <si>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</si>
  <si>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</si>
  <si>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</si>
  <si>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</si>
  <si>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</si>
  <si>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</si>
  <si>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</si>
  <si>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</si>
  <si>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</si>
  <si>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</si>
  <si>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</si>
  <si>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</si>
  <si>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</si>
  <si>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</si>
  <si>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</si>
  <si>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</si>
  <si>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</si>
  <si>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</si>
  <si>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</si>
  <si>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</si>
  <si>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</si>
  <si>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</si>
  <si>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</si>
  <si>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</si>
  <si>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</si>
  <si>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</si>
  <si>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</si>
  <si>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</si>
  <si>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</si>
  <si>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</si>
  <si>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</si>
  <si>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</si>
  <si>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</si>
  <si>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</si>
  <si>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</si>
  <si>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</si>
  <si>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</si>
  <si>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</si>
  <si>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</si>
  <si>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</si>
  <si>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</si>
  <si>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</si>
  <si>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</si>
  <si>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</si>
  <si>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</si>
  <si>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</si>
  <si>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</si>
  <si>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</si>
  <si>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</si>
  <si>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</si>
  <si>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</si>
  <si>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</si>
  <si>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</si>
  <si>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</si>
  <si>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</si>
  <si>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</si>
  <si>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</si>
  <si>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</si>
  <si>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</si>
  <si>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</si>
  <si>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</si>
  <si>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</si>
  <si>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</si>
  <si>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</si>
  <si>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</si>
  <si>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</si>
  <si>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</si>
  <si>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</si>
  <si>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</si>
  <si>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</si>
  <si>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</si>
  <si>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</si>
  <si>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</si>
  <si>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</si>
  <si>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</si>
  <si>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</si>
  <si>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</si>
  <si>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</si>
  <si>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</si>
  <si>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</si>
  <si>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</si>
  <si>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</si>
  <si>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</si>
  <si>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</si>
  <si>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</si>
  <si>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</si>
  <si>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</si>
  <si>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</si>
  <si>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</si>
  <si>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</si>
  <si>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</si>
  <si>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</si>
  <si>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</si>
  <si>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</si>
  <si>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</si>
  <si>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</si>
  <si>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</si>
  <si>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</si>
  <si>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</si>
  <si>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</si>
  <si>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</si>
  <si>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</si>
  <si>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</si>
  <si>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</si>
  <si>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</si>
  <si>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</si>
  <si>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</si>
  <si>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</si>
  <si>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</si>
  <si>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</si>
  <si>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</si>
  <si>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</si>
  <si>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</si>
  <si>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</si>
  <si>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</si>
  <si>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</si>
  <si>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</si>
  <si>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</si>
  <si>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</si>
  <si>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</si>
  <si>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</si>
  <si>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</si>
  <si>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</si>
  <si>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</si>
  <si>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</si>
  <si>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</si>
  <si>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</si>
  <si>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</si>
  <si>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</si>
  <si>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</si>
  <si>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</si>
  <si>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</si>
  <si>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</si>
  <si>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</si>
  <si>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</si>
  <si>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</si>
  <si>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</si>
  <si>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</si>
  <si>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</si>
  <si>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</si>
  <si>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</si>
  <si>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</si>
  <si>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</si>
  <si>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</si>
  <si>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</si>
  <si>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</si>
  <si>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</si>
  <si>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</si>
  <si>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</si>
  <si>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</si>
  <si>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</si>
  <si>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</si>
  <si>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</si>
  <si>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</si>
  <si>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</si>
  <si>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</si>
  <si>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</si>
  <si>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</si>
  <si>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</si>
  <si>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</si>
  <si>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</si>
  <si>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</si>
  <si>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</si>
  <si>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</si>
  <si>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</si>
  <si>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</si>
  <si>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</si>
  <si>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</si>
  <si>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</si>
  <si>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</si>
  <si>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</si>
  <si>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</si>
  <si>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</si>
  <si>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</si>
  <si>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</si>
  <si>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</si>
  <si>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</si>
  <si>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</si>
  <si>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</si>
  <si>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</si>
  <si>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</si>
  <si>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</si>
  <si>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</si>
  <si>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</si>
  <si>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</si>
  <si>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</si>
  <si>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</si>
  <si>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</si>
  <si>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</si>
  <si>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</si>
  <si>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</si>
  <si>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</si>
  <si>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</si>
  <si>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</si>
  <si>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</si>
  <si>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</si>
  <si>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</si>
  <si>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</si>
  <si>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</si>
  <si>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</si>
  <si>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</si>
  <si>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</si>
  <si>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</si>
  <si>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</si>
  <si>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</si>
  <si>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</si>
  <si>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</si>
  <si>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</si>
  <si>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</si>
  <si>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</si>
  <si>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</si>
  <si>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</si>
  <si>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</si>
  <si>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</si>
  <si>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</si>
  <si>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</si>
  <si>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</si>
  <si>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</si>
  <si>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</si>
  <si>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</si>
  <si>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</si>
  <si>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</si>
  <si>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</si>
  <si>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</si>
  <si>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</si>
  <si>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</si>
  <si>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</si>
  <si>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</si>
  <si>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</si>
  <si>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</si>
  <si>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</si>
  <si>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</si>
  <si>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</si>
  <si>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</si>
  <si>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</si>
  <si>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</si>
  <si>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</si>
  <si>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</si>
  <si>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</si>
  <si>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</si>
  <si>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</si>
  <si>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</si>
  <si>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</si>
  <si>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</si>
  <si>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</si>
  <si>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</si>
  <si>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</si>
  <si>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</si>
  <si>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</si>
  <si>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</si>
  <si>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</si>
  <si>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</si>
  <si>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</si>
  <si>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</si>
  <si>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</si>
  <si>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</si>
  <si>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</si>
  <si>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</si>
  <si>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</si>
  <si>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</si>
  <si>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</si>
  <si>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</si>
  <si>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</si>
  <si>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</si>
  <si>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</si>
  <si>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</si>
  <si>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</si>
  <si>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</si>
  <si>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</si>
  <si>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</si>
  <si>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</si>
  <si>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</si>
  <si>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</si>
  <si>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</si>
  <si>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</si>
  <si>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</si>
  <si>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</si>
  <si>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</si>
  <si>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</si>
  <si>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</si>
  <si>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</si>
  <si>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</si>
  <si>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</si>
  <si>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</si>
  <si>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</si>
  <si>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</si>
  <si>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</si>
  <si>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</si>
  <si>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</si>
  <si>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</si>
  <si>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</si>
  <si>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</si>
  <si>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</si>
  <si>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</si>
  <si>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</si>
  <si>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</si>
  <si>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</si>
  <si>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</si>
  <si>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</si>
  <si>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</si>
  <si>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</si>
  <si>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</si>
  <si>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</si>
  <si>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</si>
  <si>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</si>
  <si>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</si>
  <si>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</si>
  <si>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</si>
  <si>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</si>
  <si>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</si>
  <si>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</si>
  <si>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</si>
  <si>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</si>
  <si>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</si>
  <si>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</si>
  <si>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</si>
  <si>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</si>
  <si>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</si>
  <si>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</si>
  <si>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</si>
  <si>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</si>
  <si>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</si>
  <si>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</si>
  <si>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</si>
  <si>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</si>
  <si>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</si>
  <si>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</si>
  <si>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</si>
  <si>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</si>
  <si>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</si>
  <si>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</si>
  <si>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</si>
  <si>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</si>
  <si>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</si>
  <si>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</si>
  <si>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</si>
  <si>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</si>
  <si>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</si>
  <si>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</si>
  <si>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</si>
  <si>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</si>
  <si>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</si>
  <si>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</si>
  <si>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</si>
  <si>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</si>
  <si>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</si>
  <si>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</si>
  <si>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</si>
  <si>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</si>
  <si>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</si>
  <si>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</si>
  <si>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</si>
  <si>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</si>
  <si>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</si>
  <si>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</si>
  <si>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</si>
  <si>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</si>
  <si>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</si>
  <si>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</si>
  <si>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</si>
  <si>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</si>
  <si>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</si>
  <si>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</si>
  <si>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</si>
  <si>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</si>
  <si>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</si>
  <si>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</si>
  <si>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</si>
  <si>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</si>
  <si>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</si>
  <si>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</si>
  <si>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</si>
  <si>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</si>
  <si>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</si>
  <si>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</si>
  <si>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</si>
  <si>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</si>
  <si>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</si>
  <si>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</si>
  <si>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</si>
  <si>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</si>
  <si>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</si>
  <si>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</si>
  <si>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</si>
  <si>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</si>
  <si>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</si>
  <si>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</si>
  <si>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</si>
  <si>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</si>
  <si>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</si>
  <si>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</si>
  <si>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</si>
  <si>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</si>
  <si>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</si>
  <si>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</si>
  <si>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</si>
  <si>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</si>
  <si>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</si>
  <si>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</si>
  <si>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</si>
  <si>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</si>
  <si>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</si>
  <si>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</si>
  <si>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</si>
  <si>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</si>
  <si>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</si>
  <si>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</si>
  <si>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</si>
  <si>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</si>
  <si>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</si>
  <si>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</si>
  <si>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</si>
  <si>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</si>
  <si>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</si>
  <si>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</si>
  <si>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</si>
  <si>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</si>
  <si>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</si>
  <si>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</si>
  <si>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</si>
  <si>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</si>
  <si>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</si>
  <si>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</si>
  <si>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</si>
  <si>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</si>
  <si>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</si>
  <si>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</si>
  <si>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</si>
  <si>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</si>
  <si>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</si>
  <si>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</si>
  <si>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</si>
  <si>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</si>
  <si>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</si>
  <si>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</si>
  <si>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</si>
  <si>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</si>
  <si>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</si>
  <si>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</si>
  <si>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</si>
  <si>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</si>
  <si>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</si>
  <si>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</si>
  <si>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</si>
  <si>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</si>
  <si>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</si>
  <si>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</si>
  <si>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</si>
  <si>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</si>
  <si>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</si>
  <si>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</si>
  <si>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</si>
  <si>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</si>
  <si>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</si>
  <si>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</si>
  <si>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</si>
  <si>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</si>
  <si>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</si>
  <si>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</si>
  <si>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</si>
  <si>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</si>
  <si>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</si>
  <si>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</si>
  <si>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</si>
  <si>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</si>
  <si>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</si>
  <si>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</si>
  <si>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</si>
  <si>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</si>
  <si>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</si>
  <si>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</si>
  <si>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</si>
  <si>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</si>
  <si>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</si>
  <si>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</si>
  <si>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</si>
  <si>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</si>
  <si>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</si>
  <si>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</si>
  <si>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</si>
  <si>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</si>
  <si>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</si>
  <si>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</si>
  <si>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</si>
  <si>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</si>
  <si>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</si>
  <si>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</si>
  <si>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</si>
  <si>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</si>
  <si>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</si>
  <si>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</si>
  <si>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</si>
  <si>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</si>
  <si>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</si>
  <si>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</si>
  <si>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</si>
  <si>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</si>
  <si>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</si>
  <si>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</si>
  <si>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</si>
  <si>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</si>
  <si>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</si>
  <si>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</si>
  <si>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</si>
  <si>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</si>
  <si>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</si>
  <si>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</si>
  <si>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</si>
  <si>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</si>
  <si>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</si>
  <si>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</si>
  <si>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</si>
  <si>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</si>
  <si>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</si>
  <si>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</si>
  <si>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</si>
  <si>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</si>
  <si>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</si>
  <si>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</si>
  <si>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</si>
  <si>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</si>
  <si>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</si>
  <si>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</si>
  <si>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</si>
  <si>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</si>
  <si>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</si>
  <si>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</si>
  <si>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</si>
  <si>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</si>
  <si>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</si>
  <si>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</si>
  <si>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</si>
  <si>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</si>
  <si>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</si>
  <si>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</si>
  <si>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</si>
  <si>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</si>
  <si>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</si>
  <si>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</si>
  <si>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</si>
  <si>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</si>
  <si>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</si>
  <si>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</si>
  <si>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</si>
  <si>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</si>
  <si>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</si>
  <si>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</si>
  <si>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</si>
  <si>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</si>
  <si>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</si>
  <si>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</si>
  <si>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</si>
  <si>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</si>
  <si>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</si>
  <si>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</si>
  <si>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</si>
  <si>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</si>
  <si>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</si>
  <si>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</si>
  <si>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</si>
  <si>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</si>
  <si>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</si>
  <si>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</si>
  <si>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</si>
  <si>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</si>
  <si>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</si>
  <si>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</si>
  <si>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</si>
  <si>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</si>
  <si>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</si>
  <si>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</si>
  <si>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</si>
  <si>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</si>
  <si>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</si>
  <si>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</si>
  <si>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</si>
  <si>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</si>
  <si>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</si>
  <si>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</si>
  <si>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</si>
  <si>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</si>
  <si>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</si>
  <si>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</si>
  <si>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</si>
  <si>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</si>
  <si>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</si>
  <si>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</si>
  <si>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</si>
  <si>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</si>
  <si>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</si>
  <si>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</si>
  <si>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</si>
  <si>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</si>
  <si>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</si>
  <si>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</si>
  <si>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</si>
  <si>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</si>
  <si>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</si>
  <si>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</si>
  <si>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</si>
  <si>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</si>
  <si>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</si>
  <si>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</si>
  <si>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</si>
  <si>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</si>
  <si>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</si>
  <si>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</si>
  <si>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</si>
  <si>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</si>
  <si>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</si>
  <si>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</si>
  <si>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</si>
  <si>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</si>
  <si>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</si>
  <si>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</si>
  <si>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</si>
  <si>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</si>
  <si>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</si>
  <si>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</si>
  <si>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</si>
  <si>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</si>
  <si>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</si>
  <si>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</si>
  <si>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</si>
  <si>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</si>
  <si>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</si>
  <si>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</si>
  <si>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</si>
  <si>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</si>
  <si>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</si>
  <si>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</si>
  <si>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</si>
  <si>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</si>
  <si>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</si>
  <si>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</si>
  <si>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</si>
  <si>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</si>
  <si>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</si>
  <si>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</si>
  <si>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</si>
  <si>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</si>
  <si>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</si>
  <si>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</si>
  <si>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</si>
  <si>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</si>
  <si>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</si>
  <si>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</si>
  <si>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</si>
  <si>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</si>
  <si>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</si>
  <si>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</si>
  <si>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</si>
  <si>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</si>
  <si>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</si>
  <si>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</si>
  <si>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</si>
  <si>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</si>
  <si>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</si>
  <si>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</si>
  <si>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</si>
  <si>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</si>
  <si>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</si>
  <si>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</si>
  <si>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</si>
  <si>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</si>
  <si>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</si>
  <si>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</si>
  <si>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</si>
  <si>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</si>
  <si>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</si>
  <si>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</si>
  <si>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</si>
  <si>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</si>
  <si>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</si>
  <si>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</si>
  <si>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</si>
  <si>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</si>
  <si>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</si>
  <si>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</si>
  <si>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</si>
  <si>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</si>
  <si>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</si>
  <si>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</si>
  <si>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</si>
  <si>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</si>
  <si>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</si>
  <si>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</si>
  <si>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</si>
  <si>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</si>
  <si>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</si>
  <si>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</si>
  <si>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</si>
  <si>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</si>
  <si>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</si>
  <si>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</si>
  <si>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</si>
  <si>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</si>
  <si>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</si>
  <si>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</si>
  <si>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</si>
  <si>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</si>
  <si>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</si>
  <si>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</si>
  <si>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</si>
  <si>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</si>
  <si>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</si>
  <si>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</si>
  <si>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</si>
  <si>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</si>
  <si>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</si>
  <si>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</si>
  <si>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</si>
  <si>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</si>
  <si>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</si>
  <si>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</si>
  <si>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</si>
  <si>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</si>
  <si>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</si>
  <si>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</si>
  <si>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</si>
  <si>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</si>
  <si>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</si>
  <si>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</si>
  <si>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</si>
  <si>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</si>
  <si>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</si>
  <si>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</si>
  <si>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</si>
  <si>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</si>
  <si>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</si>
  <si>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</si>
  <si>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</si>
  <si>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</si>
  <si>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</si>
  <si>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</si>
  <si>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</si>
  <si>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</si>
  <si>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</si>
  <si>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</si>
  <si>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</si>
  <si>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</si>
  <si>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</si>
  <si>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</si>
  <si>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</si>
  <si>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</si>
  <si>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</si>
  <si>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</si>
  <si>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</si>
  <si>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</si>
  <si>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</si>
  <si>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</si>
  <si>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</si>
  <si>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</si>
  <si>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</si>
  <si>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</si>
  <si>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</si>
  <si>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</si>
  <si>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</si>
  <si>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</si>
  <si>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</si>
  <si>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</si>
  <si>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</si>
  <si>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</si>
  <si>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</si>
  <si>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</si>
  <si>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</si>
  <si>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</si>
  <si>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</si>
  <si>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</si>
  <si>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</si>
  <si>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</si>
  <si>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</si>
  <si>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</si>
  <si>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</si>
  <si>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</si>
  <si>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</si>
  <si>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</si>
  <si>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</si>
  <si>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</si>
  <si>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</si>
  <si>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</si>
  <si>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</si>
  <si>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</si>
  <si>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</si>
  <si>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</si>
  <si>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</si>
  <si>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</si>
  <si>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</si>
  <si>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</si>
  <si>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</si>
  <si>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</si>
  <si>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</si>
  <si>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</si>
  <si>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</si>
  <si>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</si>
  <si>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</si>
  <si>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</si>
  <si>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</si>
  <si>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</si>
  <si>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</si>
  <si>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</si>
  <si>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</si>
  <si>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</si>
  <si>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</si>
  <si>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</si>
  <si>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</si>
  <si>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</si>
  <si>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</si>
  <si>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</si>
  <si>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</si>
  <si>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</si>
  <si>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</si>
  <si>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</si>
  <si>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</si>
  <si>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</si>
  <si>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</si>
  <si>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</si>
  <si>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</si>
  <si>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</si>
  <si>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</si>
  <si>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</si>
  <si>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</si>
  <si>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</si>
  <si>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</si>
  <si>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</si>
  <si>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</si>
  <si>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</si>
  <si>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</si>
  <si>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</si>
  <si>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</si>
  <si>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</si>
  <si>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</si>
  <si>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</si>
  <si>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</si>
  <si>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</si>
  <si>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</si>
  <si>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</si>
  <si>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</si>
  <si>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</si>
  <si>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</si>
  <si>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</si>
  <si>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</si>
  <si>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</si>
  <si>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</si>
  <si>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</si>
  <si>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</si>
  <si>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</si>
  <si>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</si>
  <si>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</si>
  <si>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</si>
  <si>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</si>
  <si>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</si>
  <si>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</si>
  <si>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</si>
  <si>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</si>
  <si>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</si>
  <si>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</si>
  <si>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</si>
  <si>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</si>
  <si>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</si>
  <si>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</si>
  <si>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</si>
  <si>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</si>
  <si>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</si>
  <si>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</si>
  <si>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</si>
  <si>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</si>
  <si>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</si>
  <si>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</si>
  <si>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</si>
  <si>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</si>
  <si>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</si>
  <si>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</si>
  <si>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</si>
  <si>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</si>
  <si>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</si>
  <si>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</si>
  <si>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</si>
  <si>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</si>
  <si>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</si>
  <si>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</si>
  <si>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</si>
  <si>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</si>
  <si>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</si>
  <si>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</si>
  <si>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</si>
  <si>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</si>
  <si>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</si>
  <si>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</si>
  <si>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</si>
  <si>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</si>
  <si>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</si>
  <si>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</si>
  <si>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</si>
  <si>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</si>
  <si>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</si>
  <si>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</si>
  <si>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</si>
  <si>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</si>
  <si>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</si>
  <si>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</si>
  <si>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</si>
  <si>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</si>
  <si>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</si>
  <si>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</si>
  <si>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</si>
  <si>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</si>
  <si>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</si>
  <si>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</si>
  <si>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</si>
  <si>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</si>
  <si>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</si>
  <si>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</si>
  <si>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</si>
  <si>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</si>
  <si>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</si>
  <si>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</si>
  <si>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</si>
  <si>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</si>
  <si>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</si>
  <si>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</si>
  <si>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</si>
  <si>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</si>
  <si>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</si>
  <si>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</si>
  <si>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</si>
  <si>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</si>
  <si>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</si>
  <si>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</si>
  <si>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</si>
  <si>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</si>
  <si>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</si>
  <si>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</si>
  <si>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</si>
  <si>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</si>
  <si>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</si>
  <si>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</si>
  <si>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</si>
  <si>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</si>
  <si>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</si>
  <si>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</si>
  <si>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</si>
  <si>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</si>
  <si>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</si>
  <si>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</si>
  <si>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</si>
  <si>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</si>
  <si>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</si>
  <si>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</si>
  <si>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</si>
  <si>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</si>
  <si>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</si>
  <si>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</si>
  <si>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</si>
  <si>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</si>
  <si>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</si>
  <si>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</si>
  <si>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</si>
  <si>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</si>
  <si>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</si>
  <si>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</si>
  <si>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</si>
  <si>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</si>
  <si>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</si>
  <si>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</si>
  <si>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</si>
  <si>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</si>
  <si>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</si>
  <si>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</si>
  <si>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</si>
  <si>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</si>
  <si>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</si>
  <si>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</si>
  <si>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</si>
  <si>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</si>
  <si>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</si>
  <si>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</si>
  <si>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</si>
  <si>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</si>
  <si>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</si>
  <si>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</si>
  <si>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</si>
  <si>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</si>
  <si>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</si>
  <si>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</si>
  <si>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</si>
  <si>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</si>
  <si>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</si>
  <si>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</si>
  <si>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</si>
  <si>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</si>
  <si>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</si>
  <si>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</si>
  <si>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</si>
  <si>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</si>
  <si>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</si>
  <si>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</si>
  <si>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</si>
  <si>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</si>
  <si>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</si>
  <si>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</si>
  <si>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</si>
  <si>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</si>
  <si>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</si>
  <si>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</si>
  <si>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</si>
  <si>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</si>
  <si>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</si>
  <si>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</si>
  <si>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</si>
  <si>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</si>
  <si>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</si>
  <si>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</si>
  <si>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</si>
  <si>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</si>
  <si>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</si>
  <si>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</si>
  <si>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</si>
  <si>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</si>
  <si>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</si>
  <si>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</si>
  <si>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</si>
  <si>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</si>
  <si>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</si>
  <si>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</si>
  <si>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</si>
  <si>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</si>
  <si>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</si>
  <si>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</si>
  <si>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</si>
  <si>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</si>
  <si>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</si>
  <si>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</si>
  <si>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</si>
  <si>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</si>
  <si>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</si>
  <si>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</si>
  <si>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</si>
  <si>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</si>
  <si>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</si>
  <si>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</si>
  <si>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</si>
  <si>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</si>
  <si>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</si>
  <si>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</si>
  <si>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</si>
  <si>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</si>
  <si>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</si>
  <si>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</si>
  <si>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</si>
  <si>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</si>
  <si>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</si>
  <si>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</si>
  <si>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</si>
  <si>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</si>
  <si>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</si>
  <si>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</si>
  <si>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</si>
  <si>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</si>
  <si>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</si>
  <si>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</si>
  <si>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</si>
  <si>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</si>
  <si>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</si>
  <si>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</si>
  <si>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</si>
  <si>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</si>
  <si>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</si>
  <si>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</si>
  <si>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</si>
  <si>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</si>
  <si>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</si>
  <si>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</si>
  <si>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</si>
  <si>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</si>
  <si>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</si>
  <si>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</si>
  <si>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</si>
  <si>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</si>
  <si>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</si>
  <si>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</si>
  <si>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</si>
  <si>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</si>
  <si>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</si>
  <si>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</si>
  <si>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</si>
  <si>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</si>
  <si>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</si>
  <si>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</si>
  <si>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</si>
  <si>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</si>
  <si>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</si>
  <si>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</si>
  <si>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</si>
  <si>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</si>
  <si>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</si>
  <si>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</si>
  <si>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</si>
  <si>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</si>
  <si>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</si>
  <si>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</si>
  <si>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</si>
  <si>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</si>
  <si>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</si>
  <si>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</si>
  <si>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</si>
  <si>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</si>
  <si>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</si>
  <si>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</si>
  <si>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</si>
  <si>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</si>
  <si>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</si>
  <si>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</si>
  <si>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</si>
  <si>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</si>
  <si>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</si>
  <si>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</si>
  <si>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</si>
  <si>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</si>
  <si>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</si>
  <si>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</si>
  <si>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</si>
  <si>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</si>
  <si>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</si>
  <si>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</si>
  <si>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</si>
  <si>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</si>
  <si>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</si>
  <si>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</si>
  <si>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</si>
  <si>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</si>
  <si>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</si>
  <si>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</si>
  <si>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</si>
  <si>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</si>
  <si>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</si>
  <si>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</si>
  <si>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</si>
  <si>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</si>
  <si>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</si>
  <si>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</si>
  <si>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</si>
  <si>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</si>
  <si>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</si>
  <si>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</si>
  <si>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</si>
  <si>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</si>
  <si>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</si>
  <si>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</si>
  <si>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</si>
  <si>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</si>
  <si>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</si>
  <si>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</si>
  <si>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</si>
  <si>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</si>
  <si>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</si>
  <si>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</si>
  <si>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</si>
  <si>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</si>
  <si>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</si>
  <si>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</si>
  <si>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</si>
  <si>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</si>
  <si>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</si>
  <si>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</si>
  <si>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</si>
  <si>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</si>
  <si>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</si>
  <si>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</si>
  <si>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</si>
  <si>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</si>
  <si>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</si>
  <si>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</si>
  <si>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</si>
  <si>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</si>
  <si>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</si>
  <si>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</si>
  <si>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</si>
  <si>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</si>
  <si>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</si>
  <si>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</si>
  <si>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</si>
  <si>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</si>
  <si>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</si>
  <si>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</si>
  <si>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</si>
  <si>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</si>
  <si>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</si>
  <si>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</si>
  <si>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</si>
  <si>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</si>
  <si>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</si>
  <si>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</si>
  <si>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</si>
  <si>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</si>
  <si>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</si>
  <si>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</si>
  <si>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</si>
  <si>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</si>
  <si>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</si>
  <si>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</si>
  <si>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</si>
  <si>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</si>
  <si>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</si>
  <si>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</si>
  <si>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</si>
  <si>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</si>
  <si>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</si>
  <si>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</si>
  <si>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</si>
  <si>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</si>
  <si>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</si>
  <si>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</si>
  <si>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</si>
  <si>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</si>
  <si>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</si>
  <si>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</si>
  <si>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</si>
  <si>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</si>
  <si>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</si>
  <si>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</si>
  <si>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</si>
  <si>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</si>
  <si>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</si>
  <si>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</si>
  <si>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</si>
  <si>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</si>
  <si>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</si>
  <si>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</si>
  <si>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</si>
  <si>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</si>
  <si>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</si>
  <si>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</si>
  <si>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</si>
  <si>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</si>
  <si>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</si>
  <si>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</si>
  <si>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</si>
  <si>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</si>
  <si>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</si>
  <si>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</si>
  <si>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</si>
  <si>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</si>
  <si>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</si>
  <si>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</si>
  <si>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</si>
  <si>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</si>
  <si>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</si>
  <si>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</si>
  <si>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</si>
  <si>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</si>
  <si>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</si>
  <si>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</si>
  <si>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</si>
  <si>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</si>
  <si>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</si>
  <si>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</si>
  <si>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</si>
  <si>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</si>
  <si>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</si>
  <si>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</si>
  <si>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</si>
  <si>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</si>
  <si>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</si>
  <si>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</si>
  <si>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</si>
  <si>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</si>
  <si>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</si>
  <si>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</si>
  <si>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</si>
  <si>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</si>
  <si>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</si>
  <si>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</si>
  <si>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</si>
  <si>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</si>
  <si>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</si>
  <si>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</si>
  <si>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</si>
  <si>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</si>
  <si>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</si>
  <si>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</si>
  <si>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</si>
  <si>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</si>
  <si>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</si>
  <si>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</si>
  <si>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</si>
  <si>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</si>
  <si>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</si>
  <si>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</si>
  <si>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</si>
  <si>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</si>
  <si>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</si>
  <si>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</si>
  <si>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</si>
  <si>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</si>
  <si>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</si>
  <si>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</si>
  <si>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</si>
  <si>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</si>
  <si>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</si>
  <si>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</si>
  <si>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</si>
  <si>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</si>
  <si>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</si>
  <si>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</si>
  <si>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</si>
  <si>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</si>
  <si>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</si>
  <si>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</si>
  <si>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</si>
  <si>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</si>
  <si>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</si>
  <si>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</si>
  <si>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</si>
  <si>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</si>
  <si>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</si>
  <si>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</si>
  <si>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</si>
  <si>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</si>
  <si>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</si>
  <si>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</si>
  <si>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</si>
  <si>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</si>
  <si>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</si>
  <si>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</si>
  <si>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</si>
  <si>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</si>
  <si>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</si>
  <si>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</si>
  <si>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</si>
  <si>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</si>
  <si>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</si>
  <si>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</si>
  <si>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</si>
  <si>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</si>
  <si>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</si>
  <si>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</si>
  <si>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</si>
  <si>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</si>
  <si>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</si>
  <si>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</si>
  <si>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</si>
  <si>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</si>
  <si>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</si>
  <si>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</si>
  <si>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</si>
  <si>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</si>
  <si>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</si>
  <si>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</si>
  <si>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</si>
  <si>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</si>
  <si>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</si>
  <si>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</si>
  <si>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</si>
  <si>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</si>
  <si>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</si>
  <si>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</si>
  <si>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</si>
  <si>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</si>
  <si>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</si>
  <si>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</si>
  <si>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</si>
  <si>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</si>
  <si>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</si>
  <si>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</si>
  <si>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</si>
  <si>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</si>
  <si>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</si>
  <si>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</si>
  <si>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</si>
  <si>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</si>
  <si>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</si>
  <si>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</si>
  <si>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</si>
  <si>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</si>
  <si>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</si>
  <si>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</si>
  <si>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</si>
  <si>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</si>
  <si>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</si>
  <si>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</si>
  <si>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</si>
  <si>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</si>
  <si>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</si>
  <si>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</si>
  <si>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</si>
  <si>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</si>
  <si>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</si>
  <si>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</si>
  <si>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</si>
  <si>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</si>
  <si>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</si>
  <si>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</si>
  <si>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</si>
  <si>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</si>
  <si>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</si>
  <si>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</si>
  <si>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</si>
  <si>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</si>
  <si>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</si>
  <si>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</si>
  <si>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</si>
  <si>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</si>
  <si>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</si>
  <si>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</si>
  <si>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</si>
  <si>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</si>
  <si>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</si>
  <si>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</si>
  <si>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</si>
  <si>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</si>
  <si>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</si>
  <si>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</si>
  <si>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</si>
  <si>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</si>
  <si>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</si>
  <si>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</si>
  <si>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</si>
  <si>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</si>
  <si>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</si>
  <si>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</si>
  <si>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</si>
  <si>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</si>
  <si>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</si>
  <si>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</si>
  <si>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</si>
  <si>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</si>
  <si>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</si>
  <si>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</si>
  <si>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</si>
  <si>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</si>
  <si>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</si>
  <si>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</si>
  <si>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</si>
  <si>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</si>
  <si>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</si>
  <si>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</si>
  <si>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</si>
  <si>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</si>
  <si>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</si>
  <si>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</si>
  <si>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</si>
  <si>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</si>
  <si>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</si>
  <si>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</si>
  <si>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</si>
  <si>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</si>
  <si>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</si>
  <si>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</si>
  <si>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</si>
  <si>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</si>
  <si>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</si>
  <si>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</si>
  <si>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</si>
  <si>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</si>
  <si>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</si>
  <si>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</si>
  <si>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</si>
  <si>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</si>
  <si>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</si>
  <si>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</si>
  <si>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</si>
  <si>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</si>
  <si>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</si>
  <si>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</si>
  <si>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</si>
  <si>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</si>
  <si>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</si>
  <si>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</si>
  <si>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</si>
  <si>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</si>
  <si>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</si>
  <si>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</si>
  <si>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</si>
  <si>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</si>
  <si>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</si>
  <si>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</si>
  <si>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</si>
  <si>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</si>
  <si>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</si>
  <si>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</si>
  <si>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</si>
  <si>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</si>
  <si>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</si>
  <si>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</si>
  <si>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</si>
  <si>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</si>
  <si>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</si>
  <si>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</si>
  <si>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</si>
  <si>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</si>
  <si>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</si>
  <si>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</si>
  <si>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</si>
  <si>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</si>
  <si>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</si>
  <si>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</si>
  <si>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</si>
  <si>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</si>
  <si>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</si>
  <si>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</si>
  <si>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</si>
  <si>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</si>
  <si>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</si>
  <si>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</si>
  <si>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</si>
  <si>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</si>
  <si>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</si>
  <si>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</si>
  <si>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</si>
  <si>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</si>
  <si>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</si>
  <si>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</si>
  <si>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</si>
  <si>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</si>
  <si>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</si>
  <si>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</si>
  <si>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</si>
  <si>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</si>
  <si>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</si>
  <si>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</si>
  <si>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</si>
  <si>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</si>
  <si>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</si>
  <si>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</si>
  <si>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</si>
  <si>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</si>
  <si>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</si>
  <si>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</si>
  <si>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</si>
  <si>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</si>
  <si>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</si>
  <si>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</si>
  <si>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</si>
  <si>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</si>
  <si>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</si>
  <si>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</si>
  <si>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</si>
  <si>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</si>
  <si>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</si>
  <si>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</si>
  <si>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</si>
  <si>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</si>
  <si>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</si>
  <si>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</si>
  <si>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</si>
  <si>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</si>
  <si>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</si>
  <si>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</si>
  <si>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</si>
  <si>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</si>
  <si>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</si>
  <si>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</si>
  <si>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</si>
  <si>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</si>
  <si>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</si>
  <si>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</si>
  <si>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</si>
  <si>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</si>
  <si>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</si>
  <si>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</si>
  <si>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</si>
  <si>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</si>
  <si>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</si>
  <si>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</si>
  <si>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</si>
  <si>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</si>
  <si>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</si>
  <si>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</si>
  <si>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</si>
  <si>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</si>
  <si>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</si>
  <si>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</si>
  <si>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</si>
  <si>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</si>
  <si>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</si>
  <si>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</si>
  <si>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</si>
  <si>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</si>
  <si>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</si>
  <si>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</si>
  <si>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</si>
  <si>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</si>
  <si>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</si>
  <si>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</si>
  <si>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</si>
  <si>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</si>
  <si>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</si>
  <si>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</si>
  <si>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</si>
  <si>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</si>
  <si>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</si>
  <si>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</si>
  <si>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</si>
  <si>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</si>
  <si>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</si>
  <si>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</si>
  <si>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</si>
  <si>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</si>
  <si>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</si>
  <si>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</si>
  <si>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</si>
  <si>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</si>
  <si>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</si>
  <si>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</si>
  <si>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</si>
  <si>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</si>
  <si>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</si>
  <si>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</si>
  <si>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</si>
  <si>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</si>
  <si>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</si>
  <si>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</si>
  <si>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</si>
  <si>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</si>
  <si>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</si>
  <si>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</si>
  <si>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</si>
  <si>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</si>
  <si>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</si>
  <si>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</si>
  <si>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</si>
  <si>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</si>
  <si>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</si>
  <si>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</si>
  <si>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</si>
  <si>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</si>
  <si>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</si>
  <si>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</si>
  <si>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</si>
  <si>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</si>
  <si>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</si>
  <si>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</si>
  <si>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</si>
  <si>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</si>
  <si>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</si>
  <si>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</si>
  <si>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</si>
  <si>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</si>
  <si>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</si>
  <si>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</si>
  <si>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</si>
  <si>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</si>
  <si>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</si>
  <si>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</si>
  <si>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</si>
  <si>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</si>
  <si>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</si>
  <si>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</si>
  <si>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</si>
  <si>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</si>
  <si>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</si>
  <si>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</si>
  <si>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</si>
  <si>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</si>
  <si>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</si>
  <si>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</si>
  <si>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</si>
  <si>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</si>
  <si>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</si>
  <si>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</si>
  <si>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</si>
  <si>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</si>
  <si>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</si>
  <si>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</si>
  <si>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</si>
  <si>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</si>
  <si>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</si>
  <si>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</si>
  <si>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</si>
  <si>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</si>
  <si>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</si>
  <si>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</si>
  <si>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</si>
  <si>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</si>
  <si>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</si>
  <si>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</si>
  <si>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</si>
  <si>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</si>
  <si>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</si>
  <si>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</si>
  <si>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</si>
  <si>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</si>
  <si>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</si>
  <si>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</si>
  <si>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</si>
  <si>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</si>
  <si>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</si>
  <si>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</si>
  <si>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</si>
  <si>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</si>
  <si>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</si>
  <si>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</si>
  <si>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</si>
  <si>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</si>
  <si>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</si>
  <si>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</si>
  <si>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</si>
  <si>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</si>
  <si>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</si>
  <si>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</si>
  <si>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</si>
  <si>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</si>
  <si>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</si>
  <si>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</si>
  <si>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</si>
  <si>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</si>
  <si>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</si>
  <si>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</si>
  <si>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</si>
  <si>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</si>
  <si>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</si>
  <si>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</si>
  <si>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</si>
  <si>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</si>
  <si>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</si>
  <si>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</si>
  <si>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</si>
  <si>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</si>
  <si>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</si>
  <si>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</si>
  <si>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</si>
  <si>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</si>
  <si>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</si>
  <si>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</si>
  <si>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</si>
  <si>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</si>
  <si>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</si>
  <si>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</si>
  <si>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</si>
  <si>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</si>
  <si>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</si>
  <si>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</si>
  <si>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</si>
  <si>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</si>
  <si>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</si>
  <si>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</si>
  <si>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</si>
  <si>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</si>
  <si>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</si>
  <si>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</si>
  <si>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</si>
  <si>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</si>
  <si>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</si>
  <si>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</si>
  <si>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</si>
  <si>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</si>
  <si>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</si>
  <si>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</si>
  <si>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</si>
  <si>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</si>
  <si>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</si>
  <si>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</si>
  <si>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</si>
  <si>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</si>
  <si>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</si>
  <si>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</si>
  <si>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</si>
  <si>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</si>
  <si>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</si>
  <si>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</si>
  <si>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</si>
  <si>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</si>
  <si>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</si>
  <si>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</si>
  <si>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</si>
  <si>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</si>
  <si>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</si>
  <si>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</si>
  <si>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</si>
  <si>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</si>
  <si>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</si>
  <si>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</si>
  <si>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</si>
  <si>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</si>
  <si>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</si>
  <si>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</si>
  <si>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</si>
  <si>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</si>
  <si>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</si>
  <si>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</si>
  <si>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</si>
  <si>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</si>
  <si>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</si>
  <si>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</si>
  <si>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</si>
  <si>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</si>
  <si>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</si>
  <si>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</si>
  <si>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</si>
  <si>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</si>
  <si>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</si>
  <si>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</si>
  <si>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</si>
  <si>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</si>
  <si>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</si>
  <si>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</si>
  <si>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</si>
  <si>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</si>
  <si>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</si>
  <si>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</si>
  <si>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</si>
  <si>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</si>
  <si>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</si>
  <si>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</si>
  <si>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</si>
  <si>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</si>
  <si>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</si>
  <si>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</si>
  <si>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</si>
  <si>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</si>
  <si>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</si>
  <si>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</si>
  <si>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</si>
  <si>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</si>
  <si>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</si>
  <si>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</si>
  <si>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</si>
  <si>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</si>
  <si>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</si>
  <si>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</si>
  <si>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</si>
  <si>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</si>
  <si>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</si>
  <si>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</si>
  <si>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</si>
  <si>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</si>
  <si>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</si>
  <si>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</si>
  <si>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</si>
  <si>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</si>
  <si>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</si>
  <si>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</si>
  <si>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</si>
  <si>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</si>
  <si>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</si>
  <si>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</si>
  <si>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</si>
  <si>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</si>
  <si>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</si>
  <si>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</si>
  <si>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</si>
  <si>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</si>
  <si>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</si>
  <si>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</si>
  <si>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</si>
  <si>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</si>
  <si>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</si>
  <si>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</si>
  <si>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</si>
  <si>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</si>
  <si>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</si>
  <si>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</si>
  <si>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</si>
  <si>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</si>
  <si>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</si>
  <si>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</si>
  <si>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</si>
  <si>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</si>
  <si>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</si>
  <si>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</si>
  <si>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</si>
  <si>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</si>
  <si>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</si>
  <si>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</si>
  <si>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</si>
  <si>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</si>
  <si>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</si>
  <si>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</si>
  <si>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</si>
  <si>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</si>
  <si>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</si>
  <si>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</si>
  <si>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</si>
  <si>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</si>
  <si>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</si>
  <si>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</si>
  <si>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</si>
  <si>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</si>
  <si>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</si>
  <si>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</si>
  <si>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</si>
  <si>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</si>
  <si>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</si>
  <si>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</si>
  <si>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</si>
  <si>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</si>
  <si>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</si>
  <si>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</si>
  <si>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</si>
  <si>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</si>
  <si>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</si>
  <si>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</si>
  <si>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</si>
  <si>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</si>
  <si>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</si>
  <si>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</si>
  <si>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</si>
  <si>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</si>
  <si>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</si>
  <si>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</si>
  <si>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</si>
  <si>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</si>
  <si>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</si>
  <si>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</si>
  <si>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</si>
  <si>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</si>
  <si>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</si>
  <si>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</si>
  <si>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</si>
  <si>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</si>
  <si>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</si>
  <si>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</si>
  <si>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</si>
  <si>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</si>
  <si>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</si>
  <si>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</si>
  <si>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</si>
  <si>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</si>
  <si>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</si>
  <si>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</si>
  <si>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</si>
  <si>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</si>
  <si>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</si>
  <si>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</si>
  <si>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</si>
  <si>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</si>
  <si>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</si>
  <si>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</si>
  <si>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</si>
  <si>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</si>
  <si>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</si>
  <si>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</si>
  <si>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</si>
  <si>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</si>
  <si>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</si>
  <si>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</si>
  <si>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</si>
  <si>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</si>
  <si>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</si>
  <si>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</si>
  <si>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</si>
  <si>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</si>
  <si>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</si>
  <si>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</si>
  <si>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</si>
  <si>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</si>
  <si>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</si>
  <si>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</si>
  <si>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</si>
  <si>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</si>
  <si>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</si>
  <si>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</si>
  <si>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</si>
  <si>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</si>
  <si>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</si>
  <si>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</si>
  <si>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</si>
  <si>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</si>
  <si>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</si>
  <si>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</si>
  <si>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</si>
  <si>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</si>
  <si>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</si>
  <si>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</si>
  <si>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</si>
  <si>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</si>
  <si>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</si>
  <si>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</si>
  <si>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</si>
  <si>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</si>
  <si>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</si>
  <si>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</si>
  <si>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</si>
  <si>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</si>
  <si>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</si>
  <si>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</si>
  <si>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</si>
  <si>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</si>
  <si>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</si>
  <si>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</si>
  <si>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</si>
  <si>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</si>
  <si>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</si>
  <si>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</si>
  <si>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</si>
  <si>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</si>
  <si>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</si>
  <si>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</si>
  <si>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</si>
  <si>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</si>
  <si>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</si>
  <si>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</si>
  <si>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</si>
  <si>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</si>
  <si>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</si>
  <si>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</si>
  <si>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</si>
  <si>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</si>
  <si>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</si>
  <si>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</si>
  <si>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</si>
  <si>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</si>
  <si>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</si>
  <si>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</si>
  <si>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</si>
  <si>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</si>
  <si>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</si>
  <si>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</si>
  <si>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</si>
  <si>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</si>
  <si>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</si>
  <si>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</si>
  <si>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</si>
  <si>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</si>
  <si>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</si>
  <si>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</si>
  <si>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</si>
  <si>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</si>
  <si>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</si>
  <si>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</si>
  <si>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</si>
  <si>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</si>
  <si>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</si>
  <si>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</si>
  <si>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</si>
  <si>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</si>
  <si>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</si>
  <si>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</si>
  <si>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</si>
  <si>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</si>
  <si>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</si>
  <si>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</si>
  <si>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</si>
  <si>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</si>
  <si>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</si>
  <si>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</si>
  <si>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</si>
  <si>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</si>
  <si>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</si>
  <si>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</si>
  <si>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</si>
  <si>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</si>
  <si>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</si>
  <si>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</si>
  <si>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</si>
  <si>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</si>
  <si>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</si>
  <si>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</si>
  <si>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</si>
  <si>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</si>
  <si>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</si>
  <si>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</si>
  <si>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</si>
  <si>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</si>
  <si>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</si>
  <si>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</si>
  <si>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</si>
  <si>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</si>
  <si>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</si>
  <si>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</si>
  <si>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</si>
  <si>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</si>
  <si>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</si>
  <si>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</si>
  <si>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</si>
  <si>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</si>
  <si>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</si>
  <si>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</si>
  <si>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</si>
  <si>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</si>
  <si>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</si>
  <si>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</si>
  <si>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</si>
  <si>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</si>
  <si>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</si>
  <si>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</si>
  <si>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</si>
  <si>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</si>
  <si>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</si>
  <si>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</si>
  <si>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</si>
  <si>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</si>
  <si>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</si>
  <si>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</si>
  <si>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</si>
  <si>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</si>
  <si>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</si>
  <si>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</si>
  <si>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</si>
  <si>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</si>
  <si>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</si>
  <si>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</si>
  <si>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</si>
  <si>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</si>
  <si>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</si>
  <si>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</si>
  <si>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</si>
  <si>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</si>
  <si>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</si>
  <si>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</si>
  <si>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</si>
  <si>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</si>
  <si>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</si>
  <si>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</si>
  <si>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</si>
  <si>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</si>
  <si>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</si>
  <si>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</si>
  <si>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</si>
  <si>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</si>
  <si>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</si>
  <si>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</si>
  <si>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</si>
  <si>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</si>
  <si>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</si>
  <si>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</si>
  <si>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</si>
  <si>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</si>
  <si>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</si>
  <si>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</si>
  <si>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</si>
  <si>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</si>
  <si>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</si>
  <si>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</si>
  <si>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</si>
  <si>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</si>
  <si>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</si>
  <si>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</si>
  <si>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</si>
  <si>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</si>
  <si>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</si>
  <si>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</si>
  <si>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</si>
  <si>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</si>
  <si>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</si>
  <si>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</si>
  <si>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</si>
  <si>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</si>
  <si>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</si>
  <si>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</si>
  <si>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</si>
  <si>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</si>
  <si>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</si>
  <si>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</si>
  <si>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</si>
  <si>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</si>
  <si>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</si>
  <si>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</si>
  <si>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</si>
  <si>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</si>
  <si>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</si>
  <si>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</si>
  <si>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</si>
  <si>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</si>
  <si>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</si>
  <si>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</si>
  <si>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</si>
  <si>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</si>
  <si>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</si>
  <si>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</si>
  <si>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</si>
  <si>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</si>
  <si>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</si>
  <si>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</si>
  <si>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</si>
  <si>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</si>
  <si>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</si>
  <si>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</si>
  <si>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</si>
  <si>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</si>
  <si>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</si>
  <si>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</si>
  <si>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</si>
  <si>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</si>
  <si>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</si>
  <si>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</si>
  <si>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</si>
  <si>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</si>
  <si>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</si>
  <si>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</si>
  <si>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</si>
  <si>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</si>
  <si>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</si>
  <si>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</si>
  <si>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</si>
  <si>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</si>
  <si>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</si>
  <si>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</si>
  <si>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</si>
  <si>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</si>
  <si>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</si>
  <si>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</si>
  <si>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</si>
  <si>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</si>
  <si>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</si>
  <si>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</si>
  <si>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</si>
  <si>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</si>
  <si>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</si>
  <si>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</si>
  <si>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</si>
  <si>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</si>
  <si>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</si>
  <si>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</si>
  <si>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</si>
  <si>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</si>
  <si>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</si>
  <si>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</si>
  <si>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</si>
  <si>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</si>
  <si>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</si>
  <si>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</si>
  <si>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</si>
  <si>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</si>
  <si>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</si>
  <si>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</si>
  <si>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</si>
  <si>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</si>
  <si>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</si>
  <si>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</si>
  <si>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</si>
  <si>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</si>
  <si>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</si>
  <si>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</si>
  <si>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</si>
  <si>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</si>
  <si>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</si>
  <si>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</si>
  <si>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</si>
  <si>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</si>
  <si>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</si>
  <si>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</si>
  <si>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</si>
  <si>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</si>
  <si>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</si>
  <si>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</si>
  <si>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</si>
  <si>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</si>
  <si>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</si>
  <si>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</si>
  <si>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</si>
  <si>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</si>
  <si>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</si>
  <si>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</si>
  <si>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</si>
  <si>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</si>
  <si>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</si>
  <si>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</si>
  <si>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</si>
  <si>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</si>
  <si>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</si>
  <si>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</si>
  <si>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</si>
  <si>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</si>
  <si>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</si>
  <si>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</si>
  <si>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</si>
  <si>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</si>
  <si>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</si>
  <si>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</si>
  <si>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</si>
  <si>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</si>
  <si>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</si>
  <si>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</si>
  <si>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</si>
  <si>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</si>
  <si>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</si>
  <si>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</si>
  <si>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</si>
  <si>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</si>
  <si>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</si>
  <si>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</si>
  <si>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</si>
  <si>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</si>
  <si>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</si>
  <si>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</si>
  <si>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</si>
  <si>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</si>
  <si>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</si>
  <si>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</si>
  <si>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</si>
  <si>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</si>
  <si>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</si>
  <si>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</si>
  <si>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</si>
  <si>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</si>
  <si>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</si>
  <si>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</si>
  <si>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</si>
  <si>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</si>
  <si>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</si>
  <si>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</si>
  <si>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</si>
  <si>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</si>
  <si>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</si>
  <si>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</si>
  <si>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</si>
  <si>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</si>
  <si>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</si>
  <si>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</si>
  <si>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</si>
  <si>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</si>
  <si>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</si>
  <si>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</si>
  <si>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</si>
  <si>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</si>
  <si>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</si>
  <si>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</si>
  <si>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</si>
  <si>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</si>
  <si>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</si>
  <si>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</si>
  <si>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</si>
  <si>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</si>
  <si>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</si>
  <si>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</si>
  <si>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</si>
  <si>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</si>
  <si>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</si>
  <si>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</si>
  <si>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</si>
  <si>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</si>
  <si>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</si>
  <si>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</si>
  <si>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</si>
  <si>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</si>
  <si>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</si>
  <si>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</si>
  <si>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</si>
  <si>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</si>
  <si>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</si>
  <si>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</si>
  <si>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</si>
  <si>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</si>
  <si>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</si>
  <si>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</si>
  <si>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</si>
  <si>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</si>
  <si>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</si>
  <si>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</si>
  <si>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</si>
  <si>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</si>
  <si>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</si>
  <si>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</si>
  <si>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</si>
  <si>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</si>
  <si>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</si>
  <si>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</si>
  <si>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</si>
  <si>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</si>
  <si>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</si>
  <si>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</si>
  <si>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</si>
  <si>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</si>
  <si>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</si>
  <si>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</si>
  <si>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</si>
  <si>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</si>
  <si>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</si>
  <si>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</si>
  <si>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</si>
  <si>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</si>
  <si>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</si>
  <si>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</si>
  <si>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</si>
  <si>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</si>
  <si>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</si>
  <si>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</si>
  <si>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</si>
  <si>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</si>
  <si>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</si>
  <si>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</si>
  <si>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</si>
  <si>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</si>
  <si>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</si>
  <si>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</si>
  <si>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</si>
  <si>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</si>
  <si>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</si>
  <si>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</si>
  <si>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</si>
  <si>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</si>
  <si>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</si>
  <si>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</si>
  <si>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</si>
  <si>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</si>
  <si>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</si>
  <si>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</si>
  <si>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</si>
  <si>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</si>
  <si>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</si>
  <si>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</si>
  <si>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</si>
  <si>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</si>
  <si>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</si>
  <si>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</si>
  <si>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</si>
  <si>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</si>
  <si>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</si>
  <si>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</si>
  <si>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</si>
  <si>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</si>
  <si>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</si>
  <si>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</si>
  <si>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</si>
  <si>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</si>
  <si>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</si>
  <si>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</si>
  <si>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</si>
  <si>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</si>
  <si>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</si>
  <si>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</si>
  <si>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</si>
  <si>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</si>
  <si>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</si>
  <si>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</si>
  <si>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</si>
  <si>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</si>
  <si>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</si>
  <si>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</si>
  <si>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</si>
  <si>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</si>
  <si>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</si>
  <si>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</si>
  <si>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</si>
  <si>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</si>
  <si>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</si>
  <si>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</si>
  <si>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</si>
  <si>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</si>
  <si>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</si>
  <si>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</si>
  <si>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</si>
  <si>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</si>
  <si>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</si>
  <si>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</si>
  <si>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</si>
  <si>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</si>
  <si>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</si>
  <si>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</si>
  <si>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</si>
  <si>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</si>
  <si>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</si>
  <si>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</si>
  <si>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</si>
  <si>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</si>
  <si>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</si>
  <si>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</si>
  <si>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</si>
  <si>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</si>
  <si>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</si>
  <si>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</si>
  <si>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</si>
  <si>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</si>
  <si>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</si>
  <si>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</si>
  <si>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</si>
  <si>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</si>
  <si>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</si>
  <si>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</si>
  <si>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</si>
  <si>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</si>
  <si>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</si>
  <si>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</si>
  <si>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</si>
  <si>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</si>
  <si>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</si>
  <si>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</si>
  <si>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</si>
  <si>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</si>
  <si>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</si>
  <si>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</si>
  <si>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</si>
  <si>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</si>
  <si>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</si>
  <si>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</si>
  <si>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</si>
  <si>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</si>
  <si>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</si>
  <si>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</si>
  <si>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</si>
  <si>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</si>
  <si>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</si>
  <si>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</si>
  <si>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</si>
  <si>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</si>
  <si>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</si>
  <si>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</si>
  <si>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</si>
  <si>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</si>
  <si>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</si>
  <si>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</si>
  <si>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</si>
  <si>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</si>
  <si>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</si>
  <si>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</si>
  <si>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</si>
  <si>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</si>
  <si>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</si>
  <si>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</si>
  <si>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</si>
  <si>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</si>
  <si>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</si>
  <si>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</si>
  <si>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</si>
  <si>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</si>
  <si>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</si>
  <si>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</si>
  <si>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</si>
  <si>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</si>
  <si>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</si>
  <si>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</si>
  <si>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</si>
  <si>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</si>
  <si>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</si>
  <si>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</si>
  <si>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</si>
  <si>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</si>
  <si>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</si>
  <si>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</si>
  <si>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</si>
  <si>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</si>
  <si>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</si>
  <si>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</si>
  <si>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</si>
  <si>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</si>
  <si>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</si>
  <si>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</si>
  <si>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</si>
  <si>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</si>
  <si>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</si>
  <si>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</si>
  <si>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</si>
  <si>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</si>
  <si>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</si>
  <si>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</si>
  <si>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</si>
  <si>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</si>
  <si>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</si>
  <si>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</si>
  <si>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</si>
  <si>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</si>
  <si>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</si>
  <si>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</si>
  <si>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</si>
  <si>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</si>
  <si>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</si>
  <si>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</si>
  <si>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</si>
  <si>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</si>
  <si>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</si>
  <si>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</si>
  <si>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</si>
  <si>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</si>
  <si>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</si>
  <si>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</si>
  <si>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</si>
  <si>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</si>
  <si>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</si>
  <si>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</si>
  <si>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</si>
  <si>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</si>
  <si>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</si>
  <si>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</si>
  <si>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</si>
  <si>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</si>
  <si>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</si>
  <si>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</si>
  <si>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</si>
  <si>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</si>
  <si>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</si>
  <si>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</si>
  <si>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</si>
  <si>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</si>
  <si>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</si>
  <si>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</si>
  <si>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</si>
  <si>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</si>
  <si>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</si>
  <si>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</si>
  <si>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</si>
  <si>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</si>
  <si>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</si>
  <si>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</si>
  <si>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</si>
  <si>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</si>
  <si>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</si>
  <si>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</si>
  <si>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</si>
  <si>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</si>
  <si>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</si>
  <si>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</si>
  <si>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</si>
  <si>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</si>
  <si>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</si>
  <si>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</si>
  <si>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</si>
  <si>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</si>
  <si>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</si>
  <si>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</si>
  <si>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</si>
  <si>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</si>
  <si>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</si>
  <si>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</si>
  <si>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</si>
  <si>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</si>
  <si>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</si>
  <si>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</si>
  <si>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</si>
  <si>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</si>
  <si>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</si>
  <si>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</si>
  <si>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</si>
  <si>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</si>
  <si>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</si>
  <si>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</si>
  <si>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</si>
  <si>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</si>
  <si>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</si>
  <si>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</si>
  <si>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</si>
  <si>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</si>
  <si>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</si>
  <si>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</si>
  <si>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</si>
  <si>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</si>
  <si>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</si>
  <si>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</si>
  <si>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</si>
  <si>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</si>
  <si>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</si>
  <si>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</si>
  <si>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</si>
  <si>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</si>
  <si>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</si>
  <si>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</si>
  <si>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</si>
  <si>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</si>
  <si>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</si>
  <si>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</si>
  <si>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</si>
  <si>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</si>
  <si>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</si>
  <si>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</si>
  <si>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</si>
  <si>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</si>
  <si>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</si>
  <si>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</si>
  <si>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</si>
  <si>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</si>
  <si>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</si>
  <si>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</si>
  <si>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</si>
  <si>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</si>
  <si>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</si>
  <si>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</si>
  <si>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</si>
  <si>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</si>
  <si>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</si>
  <si>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</si>
  <si>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</si>
  <si>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</si>
  <si>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</si>
  <si>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</si>
  <si>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</si>
  <si>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</si>
  <si>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</si>
  <si>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</si>
  <si>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</si>
  <si>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</si>
  <si>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</si>
  <si>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</si>
  <si>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</si>
  <si>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</si>
  <si>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</si>
  <si>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</si>
  <si>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</si>
  <si>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</si>
  <si>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</si>
  <si>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</si>
  <si>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</si>
  <si>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</si>
  <si>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</si>
  <si>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</si>
  <si>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</si>
  <si>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</si>
  <si>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</si>
  <si>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</si>
  <si>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</si>
  <si>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</si>
  <si>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</si>
  <si>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</si>
  <si>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</si>
  <si>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</si>
  <si>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</si>
  <si>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</si>
  <si>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</si>
  <si>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</si>
  <si>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</si>
  <si>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</si>
  <si>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</si>
  <si>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</si>
  <si>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</si>
  <si>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</si>
  <si>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</si>
  <si>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</si>
  <si>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</si>
  <si>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</si>
  <si>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</si>
  <si>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</si>
  <si>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</si>
  <si>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</si>
  <si>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</si>
  <si>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</si>
  <si>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</si>
  <si>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</si>
  <si>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</si>
  <si>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</si>
  <si>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</si>
  <si>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</si>
  <si>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</si>
  <si>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</si>
  <si>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</si>
  <si>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</si>
  <si>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</si>
  <si>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</si>
  <si>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</si>
  <si>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</si>
  <si>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</si>
  <si>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</si>
  <si>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</si>
  <si>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</si>
  <si>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</si>
  <si>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</si>
  <si>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</si>
  <si>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</si>
  <si>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</si>
  <si>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</si>
  <si>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</si>
  <si>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</si>
  <si>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</si>
  <si>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</si>
  <si>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</si>
  <si>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</si>
  <si>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</si>
  <si>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</si>
  <si>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</si>
  <si>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</si>
  <si>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</si>
  <si>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</si>
  <si>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</si>
  <si>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</si>
  <si>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</si>
  <si>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</si>
  <si>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</si>
  <si>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</si>
  <si>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</si>
  <si>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</si>
  <si>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</si>
  <si>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</si>
  <si>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</si>
  <si>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</si>
  <si>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</si>
  <si>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</si>
  <si>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</si>
  <si>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</si>
  <si>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</si>
  <si>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</si>
  <si>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</si>
  <si>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</si>
  <si>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</si>
  <si>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</si>
  <si>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</si>
  <si>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</si>
  <si>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</si>
  <si>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</si>
  <si>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</si>
  <si>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</si>
  <si>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</si>
  <si>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</si>
  <si>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</si>
  <si>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</si>
  <si>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</si>
  <si>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</si>
  <si>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</si>
  <si>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</si>
  <si>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</si>
  <si>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</si>
  <si>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</si>
  <si>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</si>
  <si>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</si>
  <si>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</si>
  <si>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</si>
  <si>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</si>
  <si>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</si>
  <si>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</si>
  <si>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</si>
  <si>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</si>
  <si>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</si>
  <si>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</si>
  <si>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</si>
  <si>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</si>
  <si>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</si>
  <si>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</si>
  <si>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</si>
  <si>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</si>
  <si>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</si>
  <si>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</si>
  <si>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</si>
  <si>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</si>
  <si>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</si>
  <si>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</si>
  <si>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</si>
  <si>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</si>
  <si>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</si>
  <si>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</si>
  <si>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</si>
  <si>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</si>
  <si>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</si>
  <si>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</si>
  <si>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</si>
  <si>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</si>
  <si>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</si>
  <si>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</si>
  <si>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</si>
  <si>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</si>
  <si>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</si>
  <si>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</si>
  <si>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</si>
  <si>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</si>
  <si>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</si>
  <si>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</si>
  <si>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</si>
  <si>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</si>
  <si>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</si>
  <si>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</si>
  <si>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</si>
  <si>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</si>
  <si>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</si>
  <si>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</si>
  <si>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</si>
  <si>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</si>
  <si>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</si>
  <si>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</si>
  <si>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</si>
  <si>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</si>
  <si>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</si>
  <si>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</si>
  <si>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</si>
  <si>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</si>
  <si>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</si>
  <si>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</si>
  <si>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</si>
  <si>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</si>
  <si>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</si>
  <si>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</si>
  <si>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</si>
  <si>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</si>
  <si>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</si>
  <si>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</si>
  <si>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</si>
  <si>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</si>
  <si>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</si>
  <si>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</si>
  <si>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</si>
  <si>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</si>
  <si>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</si>
  <si>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</si>
  <si>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</si>
  <si>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</si>
  <si>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</si>
  <si>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</si>
  <si>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</si>
  <si>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</si>
  <si>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</si>
  <si>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</si>
  <si>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</si>
  <si>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</si>
  <si>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</si>
  <si>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</si>
  <si>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</si>
  <si>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</si>
  <si>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</si>
  <si>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</si>
  <si>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</si>
  <si>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</si>
  <si>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</si>
  <si>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</si>
  <si>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</si>
  <si>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</si>
  <si>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</si>
  <si>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</si>
  <si>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</si>
  <si>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</si>
  <si>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</si>
  <si>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</si>
  <si>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</si>
  <si>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</si>
  <si>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</si>
  <si>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</si>
  <si>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</si>
  <si>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</si>
  <si>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</si>
  <si>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</si>
  <si>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</si>
  <si>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</si>
  <si>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</si>
  <si>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</si>
  <si>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</si>
  <si>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</si>
  <si>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</si>
  <si>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</si>
  <si>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</si>
  <si>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</si>
  <si>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</si>
  <si>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</si>
  <si>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</si>
  <si>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</si>
  <si>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</si>
  <si>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</si>
  <si>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</si>
  <si>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</si>
  <si>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</si>
  <si>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</si>
  <si>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</si>
  <si>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</si>
  <si>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</si>
  <si>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</si>
  <si>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</si>
  <si>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</si>
  <si>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</si>
  <si>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</si>
  <si>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</si>
  <si>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</si>
  <si>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</si>
  <si>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</si>
  <si>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</si>
  <si>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</si>
  <si>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</si>
  <si>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</si>
  <si>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</si>
  <si>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</si>
  <si>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</si>
  <si>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</si>
  <si>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</si>
  <si>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</si>
  <si>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</si>
  <si>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</si>
  <si>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</si>
  <si>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</si>
  <si>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</si>
  <si>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</si>
  <si>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</si>
  <si>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</si>
  <si>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</si>
  <si>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</si>
  <si>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</si>
  <si>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</si>
  <si>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</si>
  <si>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</si>
  <si>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</si>
  <si>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</si>
  <si>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</si>
  <si>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</si>
  <si>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</si>
  <si>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</si>
  <si>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</si>
  <si>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</si>
  <si>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</si>
  <si>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</si>
  <si>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</si>
  <si>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</si>
  <si>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</si>
  <si>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</si>
  <si>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</si>
  <si>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</si>
  <si>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</si>
  <si>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</si>
  <si>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</si>
  <si>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</si>
  <si>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</si>
  <si>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</si>
  <si>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</si>
  <si>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</si>
  <si>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</si>
  <si>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</si>
  <si>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</si>
  <si>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</si>
  <si>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</si>
  <si>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</si>
  <si>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</si>
  <si>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</si>
  <si>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</si>
  <si>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</si>
  <si>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</si>
  <si>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</si>
  <si>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</si>
  <si>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</si>
  <si>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</si>
  <si>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</si>
  <si>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</si>
  <si>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</si>
  <si>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</si>
  <si>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</si>
  <si>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</si>
  <si>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</si>
  <si>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</si>
  <si>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</si>
  <si>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</si>
  <si>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</si>
  <si>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</si>
  <si>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</si>
  <si>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</si>
  <si>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</si>
  <si>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</si>
  <si>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</si>
  <si>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</si>
  <si>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</si>
  <si>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</si>
  <si>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</si>
  <si>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</si>
  <si>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</si>
  <si>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</si>
  <si>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</si>
  <si>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</si>
  <si>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</si>
  <si>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</si>
  <si>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</si>
  <si>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</si>
  <si>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</si>
  <si>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</si>
  <si>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</si>
  <si>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</si>
  <si>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</si>
  <si>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</si>
  <si>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</si>
  <si>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</si>
  <si>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</si>
  <si>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</si>
  <si>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</si>
  <si>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</si>
  <si>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</si>
  <si>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</si>
  <si>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</si>
  <si>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</si>
  <si>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</si>
  <si>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</si>
  <si>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</si>
  <si>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</si>
  <si>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</si>
  <si>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</si>
  <si>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</si>
  <si>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</si>
  <si>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</si>
  <si>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</si>
  <si>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</si>
  <si>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</si>
  <si>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</si>
  <si>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</si>
  <si>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</si>
  <si>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</si>
  <si>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</si>
  <si>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</si>
  <si>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</si>
  <si>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</si>
  <si>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</si>
  <si>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</si>
  <si>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</si>
  <si>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</si>
  <si>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</si>
  <si>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</si>
  <si>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</si>
  <si>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</si>
  <si>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</si>
  <si>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</si>
  <si>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</si>
  <si>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</si>
  <si>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</si>
  <si>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</si>
  <si>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</si>
  <si>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</si>
  <si>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</si>
  <si>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</si>
  <si>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</si>
  <si>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</si>
  <si>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</si>
  <si>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</si>
  <si>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</si>
  <si>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</si>
  <si>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</si>
  <si>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</si>
  <si>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</si>
  <si>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</si>
  <si>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</si>
  <si>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</si>
  <si>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</si>
  <si>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</si>
  <si>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</si>
  <si>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</si>
  <si>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</si>
  <si>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</si>
  <si>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</si>
  <si>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</si>
  <si>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</si>
  <si>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</si>
  <si>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</si>
  <si>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</si>
  <si>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</si>
  <si>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</si>
  <si>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</si>
  <si>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</si>
  <si>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</si>
  <si>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</si>
  <si>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</si>
  <si>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</si>
  <si>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</si>
  <si>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</si>
  <si>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</si>
  <si>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</si>
  <si>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</si>
  <si>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</si>
  <si>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</si>
  <si>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</si>
  <si>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</si>
  <si>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</si>
  <si>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</si>
  <si>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</si>
  <si>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</si>
  <si>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</si>
  <si>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</si>
  <si>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</si>
  <si>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</si>
  <si>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</si>
  <si>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</si>
  <si>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</si>
  <si>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</si>
  <si>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</si>
  <si>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</si>
  <si>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</si>
  <si>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</si>
  <si>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</si>
  <si>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</si>
  <si>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</si>
  <si>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</si>
  <si>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</si>
  <si>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</si>
  <si>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</si>
  <si>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</si>
  <si>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</si>
  <si>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</si>
  <si>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</si>
  <si>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</si>
  <si>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</si>
  <si>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</si>
  <si>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</si>
  <si>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</si>
  <si>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</si>
  <si>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</si>
  <si>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</si>
  <si>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</si>
  <si>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</si>
  <si>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</si>
  <si>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</si>
  <si>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</si>
  <si>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</si>
  <si>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</si>
  <si>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</si>
  <si>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</si>
  <si>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</si>
  <si>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</si>
  <si>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</si>
  <si>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</si>
  <si>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</si>
  <si>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</si>
  <si>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</si>
  <si>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</si>
  <si>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</si>
  <si>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</si>
  <si>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</si>
  <si>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</si>
  <si>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</si>
  <si>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</si>
  <si>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</si>
  <si>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</si>
  <si>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</si>
  <si>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</si>
  <si>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</si>
  <si>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</si>
  <si>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</si>
  <si>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</si>
  <si>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</si>
  <si>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</si>
  <si>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</si>
  <si>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</si>
  <si>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</si>
  <si>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</si>
  <si>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</si>
  <si>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</si>
  <si>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</si>
  <si>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</si>
  <si>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</si>
  <si>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</si>
  <si>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</si>
  <si>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</si>
  <si>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</si>
  <si>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</si>
  <si>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</si>
  <si>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</si>
  <si>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</si>
  <si>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</si>
  <si>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</si>
  <si>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</si>
  <si>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</si>
  <si>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</si>
  <si>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</si>
  <si>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</si>
  <si>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</si>
  <si>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</si>
  <si>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</si>
  <si>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</si>
  <si>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</si>
  <si>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</si>
  <si>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</si>
  <si>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</si>
  <si>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</si>
  <si>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</si>
  <si>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</si>
  <si>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</si>
  <si>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</si>
  <si>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</si>
  <si>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</si>
  <si>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</si>
  <si>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</si>
  <si>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</si>
  <si>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</si>
  <si>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</si>
  <si>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</si>
  <si>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</si>
  <si>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</si>
  <si>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</si>
  <si>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</si>
  <si>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</si>
  <si>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</si>
  <si>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</si>
  <si>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</si>
  <si>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</si>
  <si>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</si>
  <si>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</si>
  <si>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</si>
  <si>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</si>
  <si>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</si>
  <si>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</si>
  <si>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</si>
  <si>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</si>
  <si>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</si>
  <si>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</si>
  <si>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</si>
  <si>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</si>
  <si>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</si>
  <si>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</si>
  <si>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</si>
  <si>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</si>
  <si>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</si>
  <si>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</si>
  <si>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</si>
  <si>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</si>
  <si>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</si>
  <si>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</si>
  <si>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</si>
  <si>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</si>
  <si>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</si>
  <si>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</si>
  <si>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</si>
  <si>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</si>
  <si>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</si>
  <si>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</si>
  <si>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</si>
  <si>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</si>
  <si>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</si>
  <si>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</si>
  <si>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</si>
  <si>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</si>
  <si>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</si>
  <si>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</si>
  <si>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</si>
  <si>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</si>
  <si>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</si>
  <si>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</si>
  <si>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</si>
  <si>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</si>
  <si>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</si>
  <si>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</si>
  <si>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</si>
  <si>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</si>
  <si>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</si>
  <si>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</si>
  <si>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</si>
  <si>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</si>
  <si>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</si>
  <si>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</si>
  <si>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</si>
  <si>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</si>
  <si>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</si>
  <si>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</si>
  <si>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</si>
  <si>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</si>
  <si>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</si>
  <si>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</si>
  <si>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</si>
  <si>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</si>
  <si>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</si>
  <si>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</si>
  <si>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</si>
  <si>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</si>
  <si>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</si>
  <si>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</si>
  <si>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</si>
  <si>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</si>
  <si>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</si>
  <si>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</si>
  <si>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</si>
  <si>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</si>
  <si>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</si>
  <si>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</si>
  <si>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</si>
  <si>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</si>
  <si>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</si>
  <si>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</si>
  <si>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</si>
  <si>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</si>
  <si>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</si>
  <si>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</si>
  <si>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</si>
  <si>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</si>
  <si>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</si>
  <si>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</si>
  <si>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</si>
  <si>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</si>
  <si>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</si>
  <si>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</si>
  <si>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</si>
  <si>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</si>
  <si>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</si>
  <si>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</si>
  <si>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</si>
  <si>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</si>
  <si>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</si>
  <si>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</si>
  <si>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</si>
  <si>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</si>
  <si>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</si>
  <si>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</si>
  <si>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</si>
  <si>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</si>
  <si>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</si>
  <si>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</si>
  <si>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</si>
  <si>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</si>
  <si>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</si>
  <si>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</si>
  <si>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</si>
  <si>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</si>
  <si>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</si>
  <si>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</si>
  <si>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</si>
  <si>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</si>
  <si>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</si>
  <si>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</si>
  <si>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</si>
  <si>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</si>
  <si>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</si>
  <si>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</si>
  <si>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</si>
  <si>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</si>
  <si>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</si>
  <si>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</si>
  <si>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</si>
  <si>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</si>
  <si>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</si>
  <si>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</si>
  <si>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</si>
  <si>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</si>
  <si>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</si>
  <si>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</si>
  <si>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</si>
  <si>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</si>
  <si>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</si>
  <si>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</si>
  <si>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</si>
  <si>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</si>
  <si>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</si>
  <si>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</si>
  <si>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</si>
  <si>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</si>
  <si>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</si>
  <si>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</si>
  <si>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</si>
  <si>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</si>
  <si>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</si>
  <si>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</si>
  <si>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</si>
  <si>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</si>
  <si>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</si>
  <si>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</si>
  <si>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</si>
  <si>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</si>
  <si>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</si>
  <si>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</si>
  <si>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</si>
  <si>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</si>
  <si>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</si>
  <si>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</si>
  <si>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</si>
  <si>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</si>
  <si>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</si>
  <si>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</si>
  <si>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</si>
  <si>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</si>
  <si>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</si>
  <si>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</si>
  <si>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</si>
  <si>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</si>
  <si>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</si>
  <si>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</si>
  <si>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</si>
  <si>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</si>
  <si>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</si>
  <si>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</si>
  <si>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</si>
  <si>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</si>
  <si>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</si>
  <si>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</si>
  <si>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</si>
  <si>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</si>
  <si>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</si>
  <si>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</si>
  <si>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</si>
  <si>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</si>
  <si>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</si>
  <si>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</si>
  <si>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</si>
  <si>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</si>
  <si>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</si>
  <si>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</si>
  <si>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</si>
  <si>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</si>
  <si>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</si>
  <si>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</si>
  <si>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</si>
  <si>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</si>
  <si>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</si>
  <si>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</si>
  <si>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</si>
  <si>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</si>
  <si>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</si>
  <si>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</si>
  <si>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</si>
  <si>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</si>
  <si>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</si>
  <si>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</si>
  <si>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</si>
  <si>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</si>
  <si>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</si>
  <si>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</si>
  <si>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</si>
  <si>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</si>
  <si>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</si>
  <si>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</si>
  <si>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</si>
  <si>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</si>
  <si>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</si>
  <si>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</si>
  <si>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</si>
  <si>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</si>
  <si>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</si>
  <si>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</si>
  <si>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</si>
  <si>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</si>
  <si>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</si>
  <si>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</si>
  <si>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</si>
  <si>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</si>
  <si>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</si>
  <si>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</si>
  <si>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</si>
  <si>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</si>
  <si>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</si>
  <si>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</si>
  <si>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</si>
  <si>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</si>
  <si>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</si>
  <si>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</si>
  <si>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</si>
  <si>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</si>
  <si>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</si>
  <si>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</si>
  <si>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</si>
  <si>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</si>
  <si>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</si>
  <si>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</si>
  <si>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</si>
  <si>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</si>
  <si>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</si>
  <si>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</si>
  <si>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</si>
  <si>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</si>
  <si>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</si>
  <si>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</si>
  <si>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</si>
  <si>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</si>
  <si>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</si>
  <si>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</si>
  <si>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</si>
  <si>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</si>
  <si>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</si>
  <si>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</si>
  <si>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</si>
  <si>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</si>
  <si>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</si>
  <si>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</si>
  <si>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</si>
  <si>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</si>
  <si>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</si>
  <si>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</si>
  <si>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</si>
  <si>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</si>
  <si>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</si>
  <si>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</si>
  <si>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</si>
  <si>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</si>
  <si>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</si>
  <si>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</si>
  <si>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</si>
  <si>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</si>
  <si>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</si>
  <si>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</si>
  <si>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</si>
  <si>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</si>
  <si>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</si>
  <si>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</si>
  <si>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</si>
  <si>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</si>
  <si>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</si>
  <si>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</si>
  <si>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</si>
  <si>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</si>
  <si>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</si>
  <si>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</si>
  <si>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</si>
  <si>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</si>
  <si>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</si>
  <si>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</si>
  <si>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</si>
  <si>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</si>
  <si>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</si>
  <si>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</si>
  <si>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</si>
  <si>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</si>
  <si>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</si>
  <si>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</si>
  <si>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</si>
  <si>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</si>
  <si>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</si>
  <si>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</si>
  <si>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</si>
  <si>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</si>
  <si>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</si>
  <si>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</si>
  <si>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</si>
  <si>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</si>
  <si>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</si>
  <si>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</si>
  <si>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</si>
  <si>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</si>
  <si>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</si>
  <si>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</si>
  <si>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</si>
  <si>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</si>
  <si>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</si>
  <si>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</si>
  <si>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</si>
  <si>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</si>
  <si>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</si>
  <si>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</si>
  <si>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</si>
  <si>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</si>
  <si>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</si>
  <si>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</si>
  <si>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</si>
  <si>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</si>
  <si>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</si>
  <si>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</si>
  <si>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</si>
  <si>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</si>
  <si>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</si>
  <si>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</si>
  <si>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</si>
  <si>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</si>
  <si>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</si>
  <si>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</si>
  <si>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</si>
  <si>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</si>
  <si>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</si>
  <si>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</si>
  <si>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</si>
  <si>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</si>
  <si>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</si>
  <si>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</si>
  <si>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</si>
  <si>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</si>
  <si>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</si>
  <si>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</si>
  <si>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</si>
  <si>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</si>
  <si>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</si>
  <si>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</si>
  <si>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</si>
  <si>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</si>
  <si>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</si>
  <si>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</si>
  <si>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</si>
  <si>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</si>
  <si>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</si>
  <si>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</si>
  <si>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</si>
  <si>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</si>
  <si>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</si>
  <si>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</si>
  <si>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</si>
  <si>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</si>
  <si>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</si>
  <si>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</si>
  <si>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</si>
  <si>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</si>
  <si>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</si>
  <si>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</si>
  <si>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</si>
  <si>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</si>
  <si>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</si>
  <si>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</si>
  <si>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</si>
  <si>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</si>
  <si>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</si>
  <si>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</si>
  <si>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</si>
  <si>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</si>
  <si>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</si>
  <si>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</si>
  <si>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</si>
  <si>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</si>
  <si>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</si>
  <si>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</si>
  <si>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</si>
  <si>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</si>
  <si>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</si>
  <si>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</si>
  <si>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</si>
  <si>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</si>
  <si>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</si>
  <si>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</si>
  <si>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</si>
  <si>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</si>
  <si>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</si>
  <si>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</si>
  <si>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</si>
  <si>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</si>
  <si>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</si>
  <si>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</si>
  <si>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</si>
  <si>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</si>
  <si>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</si>
  <si>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</si>
  <si>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</si>
  <si>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</si>
  <si>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</si>
  <si>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</si>
  <si>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</si>
  <si>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</si>
  <si>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</si>
  <si>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</si>
  <si>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</si>
  <si>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</si>
  <si>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</si>
  <si>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</si>
  <si>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</si>
  <si>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</si>
  <si>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</si>
  <si>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</si>
  <si>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</si>
  <si>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</si>
  <si>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</si>
  <si>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</si>
  <si>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</si>
  <si>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</si>
  <si>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</si>
  <si>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</si>
  <si>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</si>
  <si>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</si>
  <si>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</si>
  <si>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</si>
  <si>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</si>
  <si>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</si>
  <si>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</si>
  <si>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</si>
  <si>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</si>
  <si>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</si>
  <si>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</si>
  <si>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</si>
  <si>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</si>
  <si>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</si>
  <si>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</si>
  <si>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</si>
  <si>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</si>
  <si>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</si>
  <si>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</si>
  <si>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</si>
  <si>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</si>
  <si>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</si>
  <si>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</si>
  <si>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</si>
  <si>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</si>
  <si>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</si>
  <si>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</si>
  <si>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</si>
  <si>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</si>
  <si>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</si>
  <si>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</si>
  <si>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</si>
  <si>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</si>
  <si>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</si>
  <si>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</si>
  <si>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</si>
  <si>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</si>
  <si>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</si>
  <si>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</si>
  <si>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</si>
  <si>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</si>
  <si>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</si>
  <si>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</si>
  <si>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</si>
  <si>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</si>
  <si>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</si>
  <si>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</si>
  <si>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</si>
  <si>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</si>
  <si>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</si>
  <si>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</si>
  <si>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</si>
  <si>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</si>
  <si>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</si>
  <si>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</si>
  <si>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</si>
  <si>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</si>
  <si>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</si>
  <si>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</si>
  <si>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</si>
  <si>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</si>
  <si>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</si>
  <si>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</si>
  <si>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</si>
  <si>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</si>
  <si>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</si>
  <si>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</si>
  <si>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</si>
  <si>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</si>
  <si>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</si>
  <si>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</si>
  <si>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</si>
  <si>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</si>
  <si>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</si>
  <si>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</si>
  <si>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</si>
  <si>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</si>
  <si>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</si>
  <si>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</si>
  <si>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</si>
  <si>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</si>
  <si>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</si>
  <si>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</si>
  <si>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</si>
  <si>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</si>
  <si>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</si>
  <si>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</si>
  <si>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</si>
  <si>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</si>
  <si>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</si>
  <si>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</si>
  <si>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</si>
  <si>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</si>
  <si>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</si>
  <si>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</si>
  <si>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</si>
  <si>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</si>
  <si>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</si>
  <si>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</si>
  <si>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</si>
  <si>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</si>
  <si>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</si>
  <si>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</si>
  <si>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</si>
  <si>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</si>
  <si>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</si>
  <si>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</si>
  <si>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</si>
  <si>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</si>
  <si>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</si>
  <si>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</si>
  <si>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</si>
  <si>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</si>
  <si>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</si>
  <si>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</si>
  <si>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</si>
  <si>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</si>
  <si>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</si>
  <si>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</si>
  <si>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</si>
  <si>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</si>
  <si>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</si>
  <si>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</si>
  <si>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</si>
  <si>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</si>
  <si>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</si>
  <si>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</si>
  <si>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</si>
  <si>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</si>
  <si>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</si>
  <si>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</si>
  <si>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</si>
  <si>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</si>
  <si>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</si>
  <si>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</si>
  <si>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</si>
  <si>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</si>
  <si>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</si>
  <si>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</si>
  <si>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</si>
  <si>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</si>
  <si>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</si>
  <si>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</si>
  <si>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</si>
  <si>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</si>
  <si>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</si>
  <si>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</si>
  <si>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</si>
  <si>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</si>
  <si>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</si>
  <si>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</si>
  <si>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</si>
  <si>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</si>
  <si>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</si>
  <si>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</si>
  <si>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</si>
  <si>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</si>
  <si>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</si>
  <si>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</si>
  <si>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</si>
  <si>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</si>
  <si>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</si>
  <si>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</si>
  <si>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</si>
  <si>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</si>
  <si>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</si>
  <si>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</si>
  <si>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</si>
  <si>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</si>
  <si>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</si>
  <si>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</si>
  <si>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</si>
  <si>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</si>
  <si>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</si>
  <si>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</si>
  <si>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</si>
  <si>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</si>
  <si>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</si>
  <si>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</si>
  <si>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</si>
  <si>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</si>
  <si>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</si>
  <si>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</si>
  <si>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</si>
  <si>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</si>
  <si>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</si>
  <si>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</si>
  <si>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</si>
  <si>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</si>
  <si>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</si>
  <si>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</si>
  <si>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</si>
  <si>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</si>
  <si>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</si>
  <si>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</si>
  <si>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</si>
  <si>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</si>
  <si>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</si>
  <si>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</si>
  <si>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</si>
  <si>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</si>
  <si>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</si>
  <si>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</si>
  <si>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</si>
  <si>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</si>
  <si>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</si>
  <si>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</si>
  <si>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</si>
  <si>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</si>
  <si>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</si>
  <si>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</si>
  <si>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</si>
  <si>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</si>
  <si>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</si>
  <si>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</si>
  <si>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</si>
  <si>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</si>
  <si>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</si>
  <si>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</si>
  <si>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</si>
  <si>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</si>
  <si>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</si>
  <si>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</si>
  <si>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</si>
  <si>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</si>
  <si>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</si>
  <si>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</si>
  <si>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</si>
  <si>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</si>
  <si>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</si>
  <si>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</si>
  <si>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</si>
  <si>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</si>
  <si>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</si>
  <si>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</si>
  <si>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</si>
  <si>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</si>
  <si>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</si>
  <si>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</si>
  <si>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</si>
  <si>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</si>
  <si>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</si>
  <si>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</si>
  <si>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</si>
  <si>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</si>
  <si>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</si>
  <si>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</si>
  <si>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</si>
  <si>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</si>
  <si>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</si>
  <si>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</si>
  <si>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</si>
  <si>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</si>
  <si>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</si>
  <si>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</si>
  <si>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</si>
  <si>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</si>
  <si>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</si>
  <si>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</si>
  <si>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</si>
  <si>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</si>
  <si>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</si>
  <si>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</si>
  <si>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</si>
  <si>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</si>
  <si>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</si>
  <si>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</si>
  <si>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</si>
  <si>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</si>
  <si>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</si>
  <si>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</si>
  <si>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</si>
  <si>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</si>
  <si>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</si>
  <si>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</si>
  <si>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</si>
  <si>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</si>
  <si>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</si>
  <si>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</si>
  <si>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</si>
  <si>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</si>
  <si>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</si>
  <si>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</si>
  <si>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</si>
  <si>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</si>
  <si>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</si>
  <si>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</si>
  <si>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</si>
  <si>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</si>
  <si>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</si>
  <si>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</si>
  <si>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</si>
  <si>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</si>
  <si>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</si>
  <si>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</si>
  <si>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</si>
  <si>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</si>
  <si>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</si>
  <si>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</si>
  <si>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</si>
  <si>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</si>
  <si>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</si>
  <si>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</si>
  <si>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</si>
  <si>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</si>
  <si>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</si>
  <si>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</si>
  <si>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</si>
  <si>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</si>
  <si>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</si>
  <si>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</si>
  <si>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</si>
  <si>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</si>
  <si>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</si>
  <si>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</si>
  <si>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</si>
  <si>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</si>
  <si>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</si>
  <si>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</si>
  <si>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</si>
  <si>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</si>
  <si>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</si>
  <si>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</si>
  <si>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</si>
  <si>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</si>
  <si>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</si>
  <si>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</si>
  <si>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</si>
  <si>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</si>
  <si>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</si>
  <si>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</si>
  <si>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</si>
  <si>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</si>
  <si>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</si>
  <si>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</si>
  <si>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</si>
  <si>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</si>
  <si>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</si>
  <si>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</si>
  <si>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</si>
  <si>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</si>
  <si>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</si>
  <si>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</si>
  <si>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</si>
  <si>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</si>
  <si>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</si>
  <si>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</si>
  <si>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</si>
  <si>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</si>
  <si>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</si>
  <si>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</si>
  <si>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</si>
  <si>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</si>
  <si>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</si>
  <si>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</si>
  <si>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</si>
  <si>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</si>
  <si>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</si>
  <si>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</si>
  <si>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</si>
  <si>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</si>
  <si>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</si>
  <si>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</si>
  <si>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</si>
  <si>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</si>
  <si>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</si>
  <si>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</si>
  <si>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</si>
  <si>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</si>
  <si>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</si>
  <si>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</si>
  <si>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</si>
  <si>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</si>
  <si>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</si>
  <si>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</si>
  <si>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</si>
  <si>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</si>
  <si>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</si>
  <si>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</si>
  <si>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</si>
  <si>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</si>
  <si>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</si>
  <si>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</si>
  <si>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</si>
  <si>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</si>
  <si>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</si>
  <si>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</si>
  <si>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</si>
  <si>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</si>
  <si>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</si>
  <si>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</si>
  <si>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</si>
  <si>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</si>
  <si>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</si>
  <si>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</si>
  <si>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</si>
  <si>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</si>
  <si>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</si>
  <si>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</si>
  <si>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</si>
  <si>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</si>
  <si>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</si>
  <si>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</si>
  <si>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</si>
  <si>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</si>
  <si>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</si>
  <si>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</si>
  <si>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</si>
  <si>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</si>
  <si>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</si>
  <si>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</si>
  <si>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</si>
  <si>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</si>
  <si>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</si>
  <si>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</si>
  <si>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</si>
  <si>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</si>
  <si>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</si>
  <si>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</si>
  <si>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</si>
  <si>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</si>
  <si>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</si>
  <si>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</si>
  <si>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</si>
  <si>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</si>
  <si>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</si>
  <si>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</si>
  <si>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</si>
  <si>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</si>
  <si>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</si>
  <si>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</si>
  <si>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</si>
  <si>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</si>
  <si>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</si>
  <si>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</si>
  <si>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</si>
  <si>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</si>
  <si>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</si>
  <si>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</si>
  <si>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</si>
  <si>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</si>
  <si>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</si>
  <si>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</si>
  <si>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</si>
  <si>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</si>
  <si>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</si>
  <si>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</si>
  <si>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</si>
  <si>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</si>
  <si>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</si>
  <si>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</si>
  <si>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</si>
  <si>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</si>
  <si>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</si>
  <si>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</si>
  <si>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</si>
  <si>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</si>
  <si>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</si>
  <si>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</si>
  <si>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</si>
  <si>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</si>
  <si>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</si>
  <si>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</si>
  <si>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</si>
  <si>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</si>
  <si>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</si>
  <si>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</si>
  <si>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</si>
  <si>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</si>
  <si>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</si>
  <si>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</si>
  <si>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</si>
  <si>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</si>
  <si>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</si>
  <si>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</si>
  <si>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</si>
  <si>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</si>
  <si>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</si>
  <si>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</si>
  <si>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</si>
  <si>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</si>
  <si>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</si>
  <si>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</si>
  <si>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</si>
  <si>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</si>
  <si>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</si>
  <si>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</si>
  <si>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</si>
  <si>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</si>
  <si>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</si>
  <si>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</si>
  <si>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</si>
  <si>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</si>
  <si>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</si>
  <si>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</si>
  <si>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</si>
  <si>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</si>
  <si>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</si>
  <si>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</si>
  <si>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</si>
  <si>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</si>
  <si>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</si>
  <si>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</si>
  <si>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</si>
  <si>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</si>
  <si>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</si>
  <si>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</si>
  <si>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</si>
  <si>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</si>
  <si>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</si>
  <si>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</si>
  <si>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</si>
  <si>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</si>
  <si>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</si>
  <si>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</si>
  <si>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</si>
  <si>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</si>
  <si>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</si>
  <si>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</si>
  <si>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</si>
  <si>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</si>
  <si>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</si>
  <si>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</si>
  <si>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</si>
  <si>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</si>
  <si>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</si>
  <si>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</si>
  <si>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</si>
  <si>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</si>
  <si>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</si>
  <si>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</si>
  <si>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</si>
  <si>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</si>
  <si>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</si>
  <si>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</si>
  <si>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</si>
  <si>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</si>
  <si>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</si>
  <si>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</si>
  <si>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</si>
  <si>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</si>
  <si>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</si>
  <si>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</si>
  <si>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</si>
  <si>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</si>
  <si>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</si>
  <si>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</si>
  <si>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</si>
  <si>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</si>
  <si>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</si>
  <si>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</si>
  <si>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</si>
  <si>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</si>
  <si>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</si>
  <si>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</si>
  <si>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</si>
  <si>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</si>
  <si>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</si>
  <si>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</si>
  <si>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</si>
  <si>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</si>
  <si>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</si>
  <si>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</si>
  <si>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</si>
  <si>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</si>
  <si>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</si>
  <si>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</si>
  <si>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</si>
  <si>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</si>
  <si>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</si>
  <si>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</si>
  <si>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</si>
  <si>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</si>
  <si>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</si>
  <si>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</si>
  <si>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</si>
  <si>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</si>
  <si>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</si>
  <si>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</si>
  <si>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</si>
  <si>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</si>
  <si>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</si>
  <si>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</si>
  <si>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</si>
  <si>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</si>
  <si>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</si>
  <si>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</si>
  <si>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</si>
  <si>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</si>
  <si>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</si>
  <si>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</si>
  <si>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</si>
  <si>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</si>
  <si>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</si>
  <si>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</si>
  <si>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</si>
  <si>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</si>
  <si>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</si>
  <si>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</si>
  <si>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</si>
  <si>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</si>
  <si>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</si>
  <si>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</si>
  <si>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</si>
  <si>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</si>
  <si>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</si>
  <si>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</si>
  <si>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</si>
  <si>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</si>
  <si>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</si>
  <si>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</si>
  <si>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</si>
  <si>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</si>
  <si>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</si>
  <si>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</si>
  <si>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</si>
  <si>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</si>
  <si>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</si>
  <si>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</si>
  <si>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</si>
  <si>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</si>
  <si>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</si>
  <si>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</si>
  <si>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</si>
  <si>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</si>
  <si>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</si>
  <si>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</si>
  <si>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</si>
  <si>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</si>
  <si>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</si>
  <si>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</si>
  <si>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</si>
  <si>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</si>
  <si>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</si>
  <si>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</si>
  <si>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</si>
  <si>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</si>
  <si>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</si>
  <si>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</si>
  <si>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</si>
  <si>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</si>
  <si>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</si>
  <si>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</si>
  <si>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</si>
  <si>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</si>
  <si>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</si>
  <si>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</si>
  <si>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</si>
  <si>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</si>
  <si>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</si>
  <si>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</si>
  <si>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</si>
  <si>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</si>
  <si>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</si>
  <si>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</si>
  <si>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</si>
  <si>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</si>
  <si>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</si>
  <si>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</si>
  <si>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</si>
  <si>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</si>
  <si>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</si>
  <si>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</si>
  <si>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</si>
  <si>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</si>
  <si>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</si>
  <si>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</si>
  <si>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</si>
  <si>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</si>
  <si>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</si>
  <si>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</si>
  <si>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</si>
  <si>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</si>
  <si>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</si>
  <si>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</si>
  <si>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</si>
  <si>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</si>
  <si>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</si>
  <si>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</si>
  <si>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</si>
  <si>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</si>
  <si>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</si>
  <si>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</si>
  <si>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</si>
  <si>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</si>
  <si>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</si>
  <si>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</si>
  <si>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</si>
  <si>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</si>
  <si>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</si>
  <si>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</si>
  <si>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</si>
  <si>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</si>
  <si>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</si>
  <si>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</si>
  <si>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</si>
  <si>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</si>
  <si>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</si>
  <si>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</si>
  <si>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</si>
  <si>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</si>
  <si>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</si>
  <si>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</si>
  <si>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</si>
  <si>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</si>
  <si>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</si>
  <si>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</si>
  <si>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</si>
  <si>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</si>
  <si>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</si>
  <si>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</si>
  <si>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</si>
  <si>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</si>
  <si>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</si>
  <si>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</si>
  <si>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</si>
  <si>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</si>
  <si>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</si>
  <si>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</si>
  <si>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</si>
  <si>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</si>
  <si>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</si>
  <si>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</si>
  <si>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</si>
  <si>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</si>
  <si>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</si>
  <si>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</si>
  <si>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</si>
  <si>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</si>
  <si>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</si>
  <si>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</si>
  <si>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</si>
  <si>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</si>
  <si>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</si>
  <si>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</si>
  <si>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</si>
  <si>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</si>
  <si>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</si>
  <si>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</si>
  <si>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</si>
  <si>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</si>
  <si>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</si>
  <si>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</si>
  <si>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</si>
  <si>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</si>
  <si>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</si>
  <si>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</si>
  <si>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</si>
  <si>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</si>
  <si>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</si>
  <si>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</si>
  <si>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</si>
  <si>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</si>
  <si>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</si>
  <si>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</si>
  <si>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</si>
  <si>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</si>
  <si>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</si>
  <si>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</si>
  <si>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</si>
  <si>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</si>
  <si>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</si>
  <si>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</si>
  <si>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</si>
  <si>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</si>
  <si>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</si>
  <si>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</si>
  <si>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</si>
  <si>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</si>
  <si>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</si>
  <si>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</si>
  <si>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</si>
  <si>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</si>
  <si>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</si>
  <si>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</si>
  <si>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</si>
  <si>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</si>
  <si>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</si>
  <si>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</si>
  <si>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</si>
  <si>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</si>
  <si>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</si>
  <si>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</si>
  <si>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</si>
  <si>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</si>
  <si>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</si>
  <si>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</si>
  <si>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</si>
  <si>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</si>
  <si>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</si>
  <si>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</si>
  <si>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</si>
  <si>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</si>
  <si>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</si>
  <si>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</si>
  <si>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</si>
  <si>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</si>
  <si>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</si>
  <si>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</si>
  <si>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</si>
  <si>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</si>
  <si>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</si>
  <si>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</si>
  <si>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</si>
  <si>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</si>
  <si>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</si>
  <si>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</si>
  <si>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</si>
  <si>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</si>
  <si>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</si>
  <si>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</si>
  <si>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</si>
  <si>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</si>
  <si>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</si>
  <si>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</si>
  <si>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</si>
  <si>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</si>
  <si>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</si>
  <si>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</si>
  <si>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</si>
  <si>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</si>
  <si>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</si>
  <si>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</si>
  <si>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</si>
  <si>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</si>
  <si>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</si>
  <si>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</si>
  <si>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</si>
  <si>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</si>
  <si>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</si>
  <si>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</si>
  <si>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</si>
  <si>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</si>
  <si>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</si>
  <si>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</si>
  <si>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</si>
  <si>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</si>
  <si>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</si>
  <si>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</si>
  <si>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</si>
  <si>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</si>
  <si>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</si>
  <si>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</si>
  <si>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</si>
  <si>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</si>
  <si>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</si>
  <si>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</si>
  <si>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</si>
  <si>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</si>
  <si>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</si>
  <si>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</si>
  <si>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</si>
  <si>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</si>
  <si>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</si>
  <si>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</si>
  <si>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</si>
  <si>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</si>
  <si>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</si>
  <si>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</si>
  <si>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</si>
  <si>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</si>
  <si>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</si>
  <si>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</si>
  <si>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</si>
  <si>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</si>
  <si>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</si>
  <si>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</si>
  <si>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</si>
  <si>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</si>
  <si>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</si>
  <si>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</si>
  <si>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</si>
  <si>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</si>
  <si>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</si>
  <si>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</si>
  <si>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</si>
  <si>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</si>
  <si>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</si>
  <si>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</si>
  <si>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</si>
  <si>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</si>
  <si>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</si>
  <si>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</si>
  <si>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</si>
  <si>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</si>
  <si>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</si>
  <si>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</si>
  <si>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</si>
  <si>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</si>
  <si>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</si>
  <si>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</si>
  <si>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</si>
  <si>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</si>
  <si>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</si>
  <si>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</si>
  <si>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</si>
  <si>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</si>
  <si>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</si>
  <si>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</si>
  <si>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</si>
  <si>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</si>
  <si>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</si>
  <si>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</si>
  <si>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</si>
  <si>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</si>
  <si>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</si>
  <si>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</si>
  <si>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</si>
  <si>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</si>
  <si>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</si>
  <si>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</si>
  <si>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</si>
  <si>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</si>
  <si>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</si>
  <si>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</si>
  <si>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</si>
  <si>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</si>
  <si>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</si>
  <si>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</si>
  <si>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</si>
  <si>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</si>
  <si>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</si>
  <si>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</si>
  <si>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</si>
  <si>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</si>
  <si>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</si>
  <si>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</si>
  <si>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</si>
  <si>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</si>
  <si>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</si>
  <si>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</si>
  <si>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</si>
  <si>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</si>
  <si>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</si>
  <si>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</si>
  <si>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</si>
  <si>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</si>
  <si>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</si>
  <si>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</si>
  <si>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</si>
  <si>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</si>
  <si>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</si>
  <si>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</si>
  <si>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</si>
  <si>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</si>
  <si>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</si>
  <si>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</si>
  <si>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</si>
  <si>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</si>
  <si>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</si>
  <si>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</si>
  <si>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</si>
  <si>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</si>
  <si>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</si>
  <si>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</si>
  <si>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</si>
  <si>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</si>
  <si>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</si>
  <si>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</si>
  <si>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</si>
  <si>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</si>
  <si>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</si>
  <si>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</si>
  <si>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</si>
  <si>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</si>
  <si>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</si>
  <si>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</si>
  <si>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</si>
  <si>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</si>
  <si>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</si>
  <si>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</si>
  <si>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</si>
  <si>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</si>
  <si>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</si>
  <si>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</si>
  <si>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</si>
  <si>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</si>
  <si>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</si>
  <si>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</si>
  <si>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</si>
  <si>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</si>
  <si>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</si>
  <si>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</si>
  <si>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</si>
  <si>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</si>
  <si>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</si>
  <si>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</si>
  <si>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</si>
  <si>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</si>
  <si>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</si>
  <si>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</si>
  <si>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</si>
  <si>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</si>
  <si>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</si>
  <si>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</si>
  <si>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</si>
  <si>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</si>
  <si>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</si>
  <si>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</si>
  <si>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</si>
  <si>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</si>
  <si>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</si>
  <si>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</si>
  <si>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</si>
  <si>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</si>
  <si>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</si>
  <si>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</si>
  <si>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</si>
  <si>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</si>
  <si>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</si>
  <si>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</si>
  <si>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</si>
  <si>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</si>
  <si>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</si>
  <si>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</si>
  <si>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</si>
  <si>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</si>
  <si>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</si>
  <si>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</si>
  <si>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</si>
  <si>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</si>
  <si>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</si>
  <si>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</si>
  <si>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</si>
  <si>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</si>
  <si>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</si>
  <si>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</si>
  <si>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</si>
  <si>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</si>
  <si>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</si>
  <si>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</si>
  <si>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</si>
  <si>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</si>
  <si>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</si>
  <si>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</si>
  <si>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</si>
  <si>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</si>
  <si>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</si>
  <si>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</si>
  <si>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</si>
  <si>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</si>
  <si>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</si>
  <si>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</si>
  <si>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</si>
  <si>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</si>
  <si>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</si>
  <si>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</si>
  <si>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</si>
  <si>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</si>
  <si>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</si>
  <si>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</si>
  <si>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</si>
  <si>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</si>
  <si>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</si>
  <si>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</si>
  <si>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</si>
  <si>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</si>
  <si>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</si>
  <si>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</si>
  <si>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</si>
  <si>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</si>
  <si>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</si>
  <si>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</si>
  <si>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</si>
  <si>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</si>
  <si>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</si>
  <si>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</si>
  <si>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</si>
  <si>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</si>
  <si>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</si>
  <si>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</si>
  <si>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</si>
  <si>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</si>
  <si>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</si>
  <si>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</si>
  <si>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</si>
  <si>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</si>
  <si>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</si>
  <si>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</si>
  <si>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</si>
  <si>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</si>
  <si>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</si>
  <si>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</si>
  <si>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</si>
  <si>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</si>
  <si>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</si>
  <si>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</si>
  <si>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</si>
  <si>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</si>
  <si>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</si>
  <si>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</si>
  <si>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</si>
  <si>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</si>
  <si>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</si>
  <si>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</si>
  <si>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</si>
  <si>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</si>
  <si>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</si>
  <si>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</si>
  <si>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</si>
  <si>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</si>
  <si>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</si>
  <si>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</si>
  <si>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</si>
  <si>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</si>
  <si>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</si>
  <si>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</si>
  <si>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</si>
  <si>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</si>
  <si>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</si>
  <si>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</si>
  <si>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</si>
  <si>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</si>
  <si>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</si>
  <si>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</si>
  <si>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</si>
  <si>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</si>
  <si>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</si>
  <si>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</si>
  <si>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</si>
  <si>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</si>
  <si>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</si>
  <si>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</si>
  <si>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</si>
  <si>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</si>
  <si>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</si>
  <si>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</si>
  <si>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</si>
  <si>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</si>
  <si>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</si>
  <si>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</si>
  <si>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</si>
  <si>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</si>
  <si>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</si>
  <si>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</si>
  <si>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</si>
  <si>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</si>
  <si>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</si>
  <si>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</si>
  <si>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</si>
  <si>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</si>
  <si>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</si>
  <si>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</si>
  <si>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</si>
  <si>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</si>
  <si>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</si>
  <si>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</si>
  <si>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</si>
  <si>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</si>
  <si>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</si>
  <si>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</si>
  <si>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</si>
  <si>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</si>
  <si>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</si>
  <si>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</si>
  <si>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</si>
  <si>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</si>
  <si>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</si>
  <si>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</si>
  <si>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</si>
  <si>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</si>
  <si>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</si>
  <si>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</si>
  <si>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</si>
  <si>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</si>
  <si>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</si>
  <si>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</si>
  <si>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</si>
  <si>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</si>
  <si>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</si>
  <si>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</si>
  <si>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</si>
  <si>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</si>
  <si>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</si>
  <si>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</si>
  <si>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</si>
  <si>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</si>
  <si>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</si>
  <si>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</si>
  <si>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</si>
  <si>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</si>
  <si>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</si>
  <si>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</si>
  <si>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</si>
  <si>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</si>
  <si>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</si>
  <si>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</si>
  <si>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</si>
  <si>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</si>
  <si>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</si>
  <si>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</si>
  <si>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</si>
  <si>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</si>
  <si>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</si>
  <si>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</si>
  <si>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</si>
  <si>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</si>
  <si>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</si>
  <si>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</si>
  <si>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</si>
  <si>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</si>
  <si>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</si>
  <si>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</si>
  <si>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</si>
  <si>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</si>
  <si>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</si>
  <si>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</si>
  <si>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</si>
  <si>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</si>
  <si>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</si>
  <si>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</si>
  <si>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</si>
  <si>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</si>
  <si>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</si>
  <si>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</si>
  <si>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</si>
  <si>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</si>
  <si>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</si>
  <si>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</si>
  <si>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</si>
  <si>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</si>
  <si>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</si>
  <si>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</si>
  <si>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</si>
  <si>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</si>
  <si>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</si>
  <si>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</si>
  <si>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</si>
  <si>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</si>
  <si>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</si>
  <si>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</si>
  <si>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</si>
  <si>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</si>
  <si>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</si>
  <si>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</si>
  <si>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</si>
  <si>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</si>
  <si>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</si>
  <si>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</si>
  <si>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</si>
  <si>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</si>
  <si>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</si>
  <si>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</si>
  <si>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</si>
  <si>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</si>
  <si>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</si>
  <si>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</si>
  <si>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</si>
  <si>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</si>
  <si>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</si>
  <si>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</si>
  <si>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</si>
  <si>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</si>
  <si>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</si>
  <si>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</si>
  <si>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</si>
  <si>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</si>
  <si>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</si>
  <si>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</si>
  <si>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</si>
  <si>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</si>
  <si>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</si>
  <si>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</si>
  <si>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</si>
  <si>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</si>
  <si>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</si>
  <si>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</si>
  <si>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</si>
  <si>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</si>
  <si>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</si>
  <si>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</si>
  <si>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</si>
  <si>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</si>
  <si>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</si>
  <si>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</si>
  <si>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</si>
  <si>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</si>
  <si>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</si>
  <si>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</si>
  <si>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</si>
  <si>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</si>
  <si>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</si>
  <si>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</si>
  <si>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</si>
  <si>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</si>
  <si>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</si>
  <si>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</si>
  <si>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</si>
  <si>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</si>
  <si>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</si>
  <si>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</si>
  <si>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</si>
  <si>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</si>
  <si>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</si>
  <si>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</si>
  <si>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</si>
  <si>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</si>
  <si>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</si>
  <si>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</si>
  <si>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</si>
  <si>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</si>
  <si>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</si>
  <si>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</si>
  <si>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</si>
  <si>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</si>
  <si>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</si>
  <si>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</si>
  <si>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</si>
  <si>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</si>
  <si>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</si>
  <si>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</si>
  <si>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</si>
  <si>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</si>
  <si>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</si>
  <si>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</si>
  <si>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</si>
  <si>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</si>
  <si>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</si>
  <si>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</si>
  <si>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</si>
  <si>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</si>
  <si>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</si>
  <si>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</si>
  <si>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</si>
  <si>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</si>
  <si>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</si>
  <si>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</si>
  <si>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</si>
  <si>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</si>
  <si>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</si>
  <si>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</si>
  <si>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</si>
  <si>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</si>
  <si>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</si>
  <si>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</si>
  <si>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</si>
  <si>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</si>
  <si>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</si>
  <si>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</si>
  <si>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</si>
  <si>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</si>
  <si>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</si>
  <si>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</si>
  <si>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</si>
  <si>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</si>
  <si>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</si>
  <si>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</si>
  <si>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</si>
  <si>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</si>
  <si>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</si>
  <si>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</si>
  <si>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</si>
  <si>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</si>
  <si>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</si>
  <si>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</si>
  <si>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</si>
  <si>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</si>
  <si>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</si>
  <si>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</si>
  <si>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</si>
  <si>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</si>
  <si>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</si>
  <si>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</si>
  <si>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</si>
  <si>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</si>
  <si>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</si>
  <si>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</si>
  <si>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</si>
  <si>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</si>
  <si>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</si>
  <si>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</si>
  <si>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</si>
  <si>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</si>
  <si>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</si>
  <si>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</si>
  <si>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</si>
  <si>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</si>
  <si>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</si>
  <si>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</si>
  <si>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</si>
  <si>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</si>
  <si>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</si>
  <si>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</si>
  <si>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</si>
  <si>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</si>
  <si>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</si>
  <si>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</si>
  <si>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</si>
  <si>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</si>
  <si>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</si>
  <si>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</si>
  <si>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</si>
  <si>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</si>
  <si>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</si>
  <si>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</si>
  <si>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</si>
  <si>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</si>
  <si>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</si>
  <si>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</si>
  <si>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</si>
  <si>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</si>
  <si>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</si>
  <si>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</si>
  <si>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</si>
  <si>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</si>
  <si>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</si>
  <si>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</si>
  <si>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</si>
  <si>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</si>
  <si>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</si>
  <si>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</si>
  <si>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</si>
  <si>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</si>
  <si>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</si>
  <si>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</si>
  <si>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</si>
  <si>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</si>
  <si>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</si>
  <si>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</si>
  <si>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</si>
  <si>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</si>
  <si>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</si>
  <si>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</si>
  <si>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</si>
  <si>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</si>
  <si>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</si>
  <si>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</si>
  <si>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</si>
  <si>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</si>
  <si>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</si>
  <si>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</si>
  <si>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</si>
  <si>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</si>
  <si>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</si>
  <si>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</si>
  <si>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</si>
  <si>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</si>
  <si>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</si>
  <si>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</si>
  <si>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</si>
  <si>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</si>
  <si>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</si>
  <si>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</si>
  <si>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</si>
  <si>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</si>
  <si>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</si>
  <si>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</si>
  <si>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</si>
  <si>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</si>
  <si>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</si>
  <si>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</si>
  <si>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</si>
  <si>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</si>
  <si>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</si>
  <si>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</si>
  <si>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</si>
  <si>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</si>
  <si>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</si>
  <si>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</si>
  <si>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</si>
  <si>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</si>
  <si>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</si>
  <si>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</si>
  <si>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</si>
  <si>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</si>
  <si>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</si>
  <si>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</si>
  <si>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</si>
  <si>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</si>
  <si>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</si>
  <si>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</si>
  <si>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</si>
  <si>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</si>
  <si>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</si>
  <si>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</si>
  <si>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</si>
  <si>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</si>
  <si>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</si>
  <si>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</si>
  <si>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</si>
  <si>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</si>
  <si>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</si>
  <si>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</si>
  <si>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</si>
  <si>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</si>
  <si>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</si>
  <si>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</si>
  <si>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</si>
  <si>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</si>
  <si>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</si>
  <si>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</si>
  <si>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</si>
  <si>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</si>
  <si>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</si>
  <si>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</si>
  <si>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</si>
  <si>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</si>
  <si>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</si>
  <si>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</si>
  <si>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</si>
  <si>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</si>
  <si>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</si>
  <si>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</si>
  <si>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</si>
  <si>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</si>
  <si>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</si>
  <si>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</si>
  <si>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</si>
  <si>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</si>
  <si>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</si>
  <si>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</si>
  <si>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</si>
  <si>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</si>
  <si>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</si>
  <si>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</si>
  <si>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</si>
  <si>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</si>
  <si>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</si>
  <si>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</si>
  <si>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</si>
  <si>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</si>
  <si>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</si>
  <si>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</si>
  <si>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</si>
  <si>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</si>
  <si>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</si>
  <si>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</si>
  <si>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</si>
  <si>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</si>
  <si>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</si>
  <si>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</si>
  <si>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</si>
  <si>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</si>
  <si>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</si>
  <si>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</si>
  <si>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</si>
  <si>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</si>
  <si>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</si>
  <si>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</si>
  <si>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</si>
  <si>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</si>
  <si>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</si>
  <si>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</si>
  <si>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</si>
  <si>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</si>
  <si>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</si>
  <si>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</si>
  <si>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</si>
  <si>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</si>
  <si>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</si>
  <si>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</si>
  <si>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</si>
  <si>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</si>
  <si>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</si>
  <si>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</si>
  <si>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</si>
  <si>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</si>
  <si>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</si>
  <si>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</si>
  <si>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</si>
  <si>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</si>
  <si>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</si>
  <si>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</si>
  <si>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</si>
  <si>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</si>
  <si>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</si>
  <si>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</si>
  <si>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</si>
  <si>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</si>
  <si>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</si>
  <si>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</si>
  <si>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</si>
  <si>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</si>
  <si>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</si>
  <si>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</si>
  <si>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</si>
  <si>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</si>
  <si>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</si>
  <si>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</si>
  <si>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</si>
  <si>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</si>
  <si>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</si>
  <si>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</si>
  <si>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</si>
  <si>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</si>
  <si>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</si>
  <si>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</si>
  <si>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</si>
  <si>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</si>
  <si>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</si>
  <si>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</si>
  <si>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</si>
  <si>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</si>
  <si>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</si>
  <si>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</si>
  <si>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</si>
  <si>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</si>
  <si>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</si>
  <si>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</si>
  <si>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</si>
  <si>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</si>
  <si>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</si>
  <si>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</si>
  <si>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</si>
  <si>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</si>
  <si>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</si>
  <si>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</si>
  <si>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</si>
  <si>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</si>
  <si>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</si>
  <si>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</si>
  <si>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</si>
  <si>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</si>
  <si>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</si>
  <si>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</si>
  <si>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</si>
  <si>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</si>
  <si>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</si>
  <si>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</si>
  <si>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</si>
  <si>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</si>
  <si>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</si>
  <si>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</si>
  <si>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</si>
  <si>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</si>
  <si>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</si>
  <si>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</si>
  <si>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</si>
  <si>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</si>
  <si>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</si>
  <si>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</si>
  <si>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</si>
  <si>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</si>
  <si>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</si>
  <si>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</si>
  <si>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</si>
  <si>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</si>
  <si>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</si>
  <si>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</si>
  <si>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</si>
  <si>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</si>
  <si>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</si>
  <si>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</si>
  <si>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</si>
  <si>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</si>
  <si>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</si>
  <si>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</si>
  <si>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</si>
  <si>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</si>
  <si>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</si>
  <si>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</si>
  <si>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</si>
  <si>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</si>
  <si>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</si>
  <si>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</si>
  <si>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</si>
  <si>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</si>
  <si>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</si>
  <si>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</si>
  <si>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</si>
  <si>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</si>
  <si>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</si>
  <si>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</si>
  <si>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</si>
  <si>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</si>
  <si>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</si>
  <si>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</si>
  <si>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</si>
  <si>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</si>
  <si>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</si>
  <si>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</si>
  <si>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</si>
  <si>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</si>
  <si>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</si>
  <si>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</si>
  <si>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</si>
  <si>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</si>
  <si>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</si>
  <si>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</si>
  <si>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</si>
  <si>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</si>
  <si>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</si>
  <si>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</si>
  <si>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</si>
  <si>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</si>
  <si>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</si>
  <si>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</si>
  <si>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</si>
  <si>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</si>
  <si>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</si>
  <si>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</si>
  <si>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</si>
  <si>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</si>
  <si>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</si>
  <si>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</si>
  <si>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</si>
  <si>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</si>
  <si>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</si>
  <si>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</si>
  <si>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</si>
  <si>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</si>
  <si>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</si>
  <si>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</si>
  <si>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</si>
  <si>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</si>
  <si>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</si>
  <si>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</si>
  <si>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</si>
  <si>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</si>
  <si>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</si>
  <si>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</si>
  <si>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</si>
  <si>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</si>
  <si>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</si>
  <si>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</si>
  <si>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</si>
  <si>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</si>
  <si>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</si>
  <si>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</si>
  <si>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</si>
  <si>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</si>
  <si>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</si>
  <si>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</si>
  <si>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</si>
  <si>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</si>
  <si>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</si>
  <si>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</si>
  <si>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</si>
  <si>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</si>
  <si>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</si>
  <si>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</si>
  <si>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</si>
  <si>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</si>
  <si>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</si>
  <si>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</si>
  <si>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</si>
  <si>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</si>
  <si>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</si>
  <si>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</si>
  <si>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</si>
  <si>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</si>
  <si>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</si>
  <si>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</si>
  <si>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</si>
  <si>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</si>
  <si>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</si>
  <si>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</si>
  <si>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</si>
  <si>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</si>
  <si>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</si>
  <si>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</si>
  <si>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</si>
  <si>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</si>
  <si>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</si>
  <si>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</si>
  <si>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</si>
  <si>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</si>
  <si>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</si>
  <si>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</si>
  <si>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</si>
  <si>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</si>
  <si>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</si>
  <si>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</si>
  <si>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</si>
  <si>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</si>
  <si>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</si>
  <si>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</si>
  <si>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</si>
  <si>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</si>
  <si>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</si>
  <si>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</si>
  <si>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</si>
  <si>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</si>
  <si>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</si>
  <si>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</si>
  <si>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</si>
  <si>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</si>
  <si>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</si>
  <si>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</si>
  <si>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</si>
  <si>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</si>
  <si>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</si>
  <si>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</si>
  <si>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</si>
  <si>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</si>
  <si>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</si>
  <si>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</si>
  <si>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</si>
  <si>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</si>
  <si>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</si>
  <si>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</si>
  <si>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</si>
  <si>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</si>
  <si>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</si>
  <si>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</si>
  <si>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</si>
  <si>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</si>
  <si>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</si>
  <si>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</si>
  <si>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</si>
  <si>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</si>
  <si>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</si>
  <si>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</si>
  <si>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</si>
  <si>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</si>
  <si>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</si>
  <si>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</si>
  <si>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</si>
  <si>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</si>
  <si>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</si>
  <si>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</si>
  <si>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</si>
  <si>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</si>
  <si>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</si>
  <si>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</si>
  <si>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</si>
  <si>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</si>
  <si>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</si>
  <si>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</si>
  <si>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</si>
  <si>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</si>
  <si>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</si>
  <si>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</si>
  <si>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</si>
  <si>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</si>
  <si>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</si>
  <si>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</si>
  <si>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</si>
  <si>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</si>
  <si>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</si>
  <si>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</si>
  <si>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</si>
  <si>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</si>
  <si>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</si>
  <si>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</si>
  <si>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</si>
  <si>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</si>
  <si>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</si>
  <si>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</si>
  <si>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</si>
  <si>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</si>
  <si>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</si>
  <si>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</si>
  <si>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</si>
  <si>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</si>
  <si>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</si>
  <si>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</si>
  <si>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</si>
  <si>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</si>
  <si>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</si>
  <si>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</si>
  <si>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</si>
  <si>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</si>
  <si>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</si>
  <si>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</si>
  <si>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</si>
  <si>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</si>
  <si>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</si>
  <si>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</si>
  <si>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</si>
  <si>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</si>
  <si>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</si>
  <si>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</si>
  <si>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</si>
  <si>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</si>
  <si>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</si>
  <si>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</si>
  <si>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</si>
  <si>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</si>
  <si>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</si>
  <si>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</si>
  <si>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</si>
  <si>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</si>
  <si>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</si>
  <si>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</si>
  <si>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</si>
  <si>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</si>
  <si>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</si>
  <si>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</si>
  <si>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</si>
  <si>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</si>
  <si>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</si>
  <si>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</si>
  <si>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</si>
  <si>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</si>
  <si>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</si>
  <si>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</si>
  <si>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</si>
  <si>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</si>
  <si>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</si>
  <si>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</si>
  <si>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</si>
  <si>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</si>
  <si>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</si>
  <si>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</si>
  <si>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</si>
  <si>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</si>
  <si>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</si>
  <si>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</si>
  <si>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</si>
  <si>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</si>
  <si>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</si>
  <si>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</si>
  <si>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</si>
  <si>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</si>
  <si>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</si>
  <si>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</si>
  <si>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</si>
  <si>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</si>
  <si>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</si>
  <si>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</si>
  <si>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</si>
  <si>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</si>
  <si>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</si>
  <si>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</si>
  <si>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</si>
  <si>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</si>
  <si>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</si>
  <si>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</si>
  <si>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</si>
  <si>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</si>
  <si>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</si>
  <si>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</si>
  <si>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</si>
  <si>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</si>
  <si>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</si>
  <si>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</si>
  <si>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</si>
  <si>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</si>
  <si>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</si>
  <si>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</si>
  <si>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</si>
  <si>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</si>
  <si>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</si>
  <si>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</si>
  <si>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</si>
  <si>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</si>
  <si>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</si>
  <si>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</si>
  <si>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</si>
  <si>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</si>
  <si>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</si>
  <si>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</si>
  <si>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</si>
  <si>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</si>
  <si>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</si>
  <si>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</si>
  <si>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</si>
  <si>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</si>
  <si>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</si>
  <si>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</si>
  <si>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</si>
  <si>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</si>
  <si>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</si>
  <si>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</si>
  <si>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</si>
  <si>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</si>
  <si>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</si>
  <si>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</si>
  <si>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</si>
  <si>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</si>
  <si>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</si>
  <si>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</si>
  <si>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</si>
  <si>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</si>
  <si>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</si>
  <si>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</si>
  <si>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</si>
  <si>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</si>
  <si>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</si>
  <si>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</si>
  <si>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</si>
  <si>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</si>
  <si>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</si>
  <si>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</si>
  <si>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</si>
  <si>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</si>
  <si>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</si>
  <si>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</si>
  <si>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</si>
  <si>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</si>
  <si>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</si>
  <si>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</si>
  <si>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</si>
  <si>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</si>
  <si>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</si>
  <si>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</si>
  <si>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</si>
  <si>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</si>
  <si>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</si>
  <si>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</si>
  <si>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</si>
  <si>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</si>
  <si>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</si>
  <si>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</si>
  <si>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</si>
  <si>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</si>
  <si>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</si>
  <si>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</si>
  <si>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</si>
  <si>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</si>
  <si>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</si>
  <si>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</si>
  <si>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</si>
  <si>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</si>
  <si>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</si>
  <si>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</si>
  <si>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</si>
  <si>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</si>
  <si>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</si>
  <si>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</si>
  <si>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</si>
  <si>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</si>
  <si>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</si>
  <si>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</si>
  <si>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</si>
  <si>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</si>
  <si>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</si>
  <si>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</si>
  <si>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</si>
  <si>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</si>
  <si>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</si>
  <si>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</si>
  <si>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</si>
  <si>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</si>
  <si>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</si>
  <si>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</si>
  <si>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</si>
  <si>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</si>
  <si>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</si>
  <si>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</si>
  <si>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</si>
  <si>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</si>
  <si>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</si>
  <si>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</si>
  <si>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</si>
  <si>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</si>
  <si>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</si>
  <si>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</si>
  <si>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</si>
  <si>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</si>
  <si>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</si>
  <si>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</si>
  <si>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</si>
  <si>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</si>
  <si>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</si>
  <si>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</si>
  <si>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</si>
  <si>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</si>
  <si>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</si>
  <si>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</si>
  <si>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</si>
  <si>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</si>
  <si>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</si>
  <si>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</si>
  <si>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</si>
  <si>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</si>
  <si>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</si>
  <si>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</si>
  <si>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</si>
  <si>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</si>
  <si>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</si>
  <si>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</si>
  <si>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</si>
  <si>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</si>
  <si>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</si>
  <si>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</si>
  <si>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</si>
  <si>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</si>
  <si>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</si>
  <si>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</si>
  <si>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</si>
  <si>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</si>
  <si>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</si>
  <si>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</si>
  <si>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</si>
  <si>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</si>
  <si>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</si>
  <si>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</si>
  <si>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</si>
  <si>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</si>
  <si>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</si>
  <si>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</si>
  <si>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</si>
  <si>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</si>
  <si>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</si>
  <si>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</si>
  <si>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</si>
  <si>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</si>
  <si>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</si>
  <si>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</si>
  <si>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</si>
  <si>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</si>
  <si>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</si>
  <si>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</si>
  <si>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</si>
  <si>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</si>
  <si>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</si>
  <si>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</si>
  <si>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</si>
  <si>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</si>
  <si>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</si>
  <si>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</si>
  <si>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</si>
  <si>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</si>
  <si>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</si>
  <si>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</si>
  <si>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</si>
  <si>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</si>
  <si>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</si>
  <si>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</si>
  <si>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</si>
  <si>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</si>
  <si>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</si>
  <si>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</si>
  <si>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</si>
  <si>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</si>
  <si>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</si>
  <si>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</si>
  <si>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</si>
  <si>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</si>
  <si>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</si>
  <si>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</si>
  <si>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</si>
  <si>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</si>
  <si>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</si>
  <si>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</si>
  <si>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</si>
  <si>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</si>
  <si>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</si>
  <si>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</si>
  <si>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</si>
  <si>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</si>
  <si>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</si>
  <si>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</si>
  <si>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</si>
  <si>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</si>
  <si>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</si>
  <si>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</si>
  <si>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</si>
  <si>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</si>
  <si>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</si>
  <si>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</si>
  <si>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</si>
  <si>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</si>
  <si>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</si>
  <si>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</si>
  <si>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</si>
  <si>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</si>
  <si>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</si>
  <si>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</si>
  <si>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</si>
  <si>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</si>
  <si>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</si>
  <si>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</si>
  <si>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</si>
  <si>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</si>
  <si>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</si>
  <si>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</si>
  <si>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</si>
  <si>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</si>
  <si>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</si>
  <si>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</si>
  <si>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</si>
  <si>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</si>
  <si>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</si>
  <si>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</si>
  <si>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</si>
  <si>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</si>
  <si>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</si>
  <si>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</si>
  <si>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</si>
  <si>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</si>
  <si>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</si>
  <si>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</si>
  <si>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</si>
  <si>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</si>
  <si>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</si>
  <si>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</si>
  <si>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</si>
  <si>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</si>
  <si>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</si>
  <si>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</si>
  <si>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</si>
  <si>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</si>
  <si>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</si>
  <si>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</si>
  <si>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</si>
  <si>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</si>
  <si>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</si>
  <si>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</si>
  <si>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</si>
  <si>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</si>
  <si>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</si>
  <si>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</si>
  <si>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</si>
  <si>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</si>
  <si>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</si>
  <si>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</si>
  <si>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</si>
  <si>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</si>
  <si>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</si>
  <si>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</si>
  <si>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</si>
  <si>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</si>
  <si>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</si>
  <si>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</si>
  <si>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</si>
  <si>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</si>
  <si>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</si>
  <si>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</si>
  <si>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</si>
  <si>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</si>
  <si>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</si>
  <si>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</si>
  <si>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</si>
  <si>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</si>
  <si>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</si>
  <si>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</si>
  <si>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</si>
  <si>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</si>
  <si>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</si>
  <si>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</si>
  <si>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</si>
  <si>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</si>
  <si>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</si>
  <si>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</si>
  <si>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</si>
  <si>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</si>
  <si>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</si>
  <si>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</si>
  <si>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</si>
  <si>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</si>
  <si>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</si>
  <si>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</si>
  <si>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</si>
  <si>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</si>
  <si>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</si>
  <si>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</si>
  <si>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</si>
  <si>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</si>
  <si>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</si>
  <si>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</si>
  <si>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</si>
  <si>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</si>
  <si>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</si>
  <si>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</si>
  <si>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</si>
  <si>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</si>
  <si>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</si>
  <si>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</si>
  <si>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</si>
  <si>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</si>
  <si>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</si>
  <si>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</si>
  <si>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</si>
  <si>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</si>
  <si>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</si>
  <si>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</si>
  <si>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</si>
  <si>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</si>
  <si>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</si>
  <si>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</si>
  <si>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</si>
  <si>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</si>
  <si>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</si>
  <si>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</si>
  <si>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</si>
  <si>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</si>
  <si>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</si>
  <si>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</si>
  <si>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</si>
  <si>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</si>
  <si>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</si>
  <si>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</si>
  <si>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</si>
  <si>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</si>
  <si>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</si>
  <si>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</si>
  <si>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</si>
  <si>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</si>
  <si>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</si>
  <si>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</si>
  <si>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</si>
  <si>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</si>
  <si>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</si>
  <si>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</si>
  <si>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</si>
  <si>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</si>
  <si>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</si>
  <si>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</si>
  <si>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</si>
  <si>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</si>
  <si>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</si>
  <si>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</si>
  <si>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</si>
  <si>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</si>
  <si>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</si>
  <si>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</si>
  <si>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</si>
  <si>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</si>
  <si>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</si>
  <si>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</si>
  <si>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</si>
  <si>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</si>
  <si>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</si>
  <si>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</si>
  <si>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</si>
  <si>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</si>
  <si>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</si>
  <si>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</si>
  <si>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</si>
  <si>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</si>
  <si>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</si>
  <si>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</si>
  <si>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</si>
  <si>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</si>
  <si>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</si>
  <si>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</si>
  <si>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</si>
  <si>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</si>
  <si>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</si>
  <si>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</si>
  <si>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</si>
  <si>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</si>
  <si>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</si>
  <si>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</si>
  <si>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</si>
  <si>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</si>
  <si>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</si>
  <si>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</si>
  <si>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</si>
  <si>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</si>
  <si>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</si>
  <si>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</si>
  <si>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</si>
  <si>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</si>
  <si>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</si>
  <si>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</si>
  <si>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</si>
  <si>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</si>
  <si>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</si>
  <si>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</si>
  <si>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</si>
  <si>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</si>
  <si>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</si>
  <si>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</si>
  <si>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</si>
  <si>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</si>
  <si>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</si>
  <si>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</si>
  <si>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</si>
  <si>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</si>
  <si>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</si>
  <si>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</si>
  <si>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</si>
  <si>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</si>
  <si>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</si>
  <si>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</si>
  <si>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</si>
  <si>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</si>
  <si>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</si>
  <si>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</si>
  <si>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</si>
  <si>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</si>
  <si>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</si>
  <si>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</si>
  <si>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</si>
  <si>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</si>
  <si>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</si>
  <si>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</si>
  <si>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</si>
  <si>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</si>
  <si>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</si>
  <si>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</si>
  <si>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</si>
  <si>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</si>
  <si>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</si>
  <si>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</si>
  <si>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</si>
  <si>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</si>
  <si>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</si>
  <si>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</si>
  <si>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</si>
  <si>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</si>
  <si>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</si>
  <si>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</si>
  <si>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</si>
  <si>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</si>
  <si>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</si>
  <si>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</si>
  <si>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</si>
  <si>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</si>
  <si>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</si>
  <si>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</si>
  <si>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</si>
  <si>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</si>
  <si>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</si>
  <si>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</si>
  <si>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</si>
  <si>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</si>
  <si>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</si>
  <si>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</si>
  <si>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</si>
  <si>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</si>
  <si>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</si>
  <si>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</si>
  <si>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</si>
  <si>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</si>
  <si>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</si>
  <si>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</si>
  <si>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</si>
  <si>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</si>
  <si>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</si>
  <si>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</si>
  <si>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</si>
  <si>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</si>
  <si>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</si>
  <si>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</si>
  <si>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</si>
  <si>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</si>
  <si>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</si>
  <si>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</si>
  <si>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</si>
  <si>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</si>
  <si>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</si>
  <si>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</si>
  <si>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</si>
  <si>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</si>
  <si>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</si>
  <si>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</si>
  <si>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</si>
  <si>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</si>
  <si>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</si>
  <si>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</si>
  <si>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</si>
  <si>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</si>
  <si>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</si>
  <si>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</si>
  <si>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</si>
  <si>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</si>
  <si>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</si>
  <si>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</si>
  <si>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</si>
  <si>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</si>
  <si>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</si>
  <si>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</si>
  <si>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</si>
  <si>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</si>
  <si>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</si>
  <si>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</si>
  <si>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</si>
  <si>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</si>
  <si>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</si>
  <si>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</si>
  <si>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</si>
  <si>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</si>
  <si>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</si>
  <si>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</si>
  <si>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</si>
  <si>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</si>
  <si>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</si>
  <si>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</si>
  <si>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</si>
  <si>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</si>
  <si>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</si>
  <si>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</si>
  <si>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</si>
  <si>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</si>
  <si>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</si>
  <si>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</si>
  <si>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</si>
  <si>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</si>
  <si>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</si>
  <si>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</si>
  <si>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</si>
  <si>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</si>
  <si>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</si>
  <si>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</si>
  <si>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</si>
  <si>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</si>
  <si>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</si>
  <si>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</si>
  <si>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</si>
  <si>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</si>
  <si>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</si>
  <si>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</si>
  <si>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</si>
  <si>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</si>
  <si>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</si>
  <si>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</si>
  <si>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</si>
  <si>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</si>
  <si>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</si>
  <si>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</si>
  <si>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</si>
  <si>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</si>
  <si>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</si>
  <si>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</si>
  <si>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</si>
  <si>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</si>
  <si>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</si>
  <si>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</si>
  <si>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</si>
  <si>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</si>
  <si>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</si>
  <si>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</si>
  <si>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</si>
  <si>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</si>
  <si>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</si>
  <si>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</si>
  <si>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</si>
  <si>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</si>
  <si>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</si>
  <si>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</si>
  <si>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</si>
  <si>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</si>
  <si>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</si>
  <si>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</si>
  <si>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</si>
  <si>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</si>
  <si>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</si>
  <si>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</si>
  <si>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</si>
  <si>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</si>
  <si>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</si>
  <si>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</si>
  <si>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</si>
  <si>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</si>
  <si>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</si>
  <si>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</si>
  <si>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</si>
  <si>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</si>
  <si>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</si>
  <si>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</si>
  <si>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</si>
  <si>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</si>
  <si>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</si>
  <si>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</si>
  <si>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</si>
  <si>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</si>
  <si>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</si>
  <si>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</si>
  <si>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</si>
  <si>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</si>
  <si>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</si>
  <si>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</si>
  <si>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</si>
  <si>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</si>
  <si>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</si>
  <si>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</si>
  <si>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</si>
  <si>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</si>
  <si>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</si>
  <si>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</si>
  <si>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</si>
  <si>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</si>
  <si>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</si>
  <si>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</si>
  <si>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</si>
  <si>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</si>
  <si>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</si>
  <si>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</si>
  <si>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</si>
  <si>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</si>
  <si>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</si>
  <si>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</si>
  <si>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</si>
  <si>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</si>
  <si>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</si>
  <si>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</si>
  <si>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</si>
  <si>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</si>
  <si>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</si>
  <si>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</si>
  <si>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</si>
  <si>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</si>
  <si>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</si>
  <si>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</si>
  <si>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</si>
  <si>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</si>
  <si>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</si>
  <si>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</si>
  <si>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</si>
  <si>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</si>
  <si>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</si>
  <si>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</si>
  <si>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</si>
  <si>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</si>
  <si>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</si>
  <si>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</si>
  <si>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</si>
  <si>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</si>
  <si>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</si>
  <si>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</si>
  <si>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</si>
  <si>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</si>
  <si>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</si>
  <si>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</si>
  <si>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</si>
  <si>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</si>
  <si>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</si>
  <si>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</si>
  <si>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</si>
  <si>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</si>
  <si>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</si>
  <si>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</si>
  <si>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</si>
  <si>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</si>
  <si>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</si>
  <si>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</si>
  <si>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</si>
  <si>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</si>
  <si>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</si>
  <si>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</si>
  <si>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</si>
  <si>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</si>
  <si>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</si>
  <si>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</si>
  <si>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</si>
  <si>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</si>
  <si>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</si>
  <si>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</si>
  <si>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</si>
  <si>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</si>
  <si>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</si>
  <si>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</si>
  <si>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</si>
  <si>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</si>
  <si>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</si>
  <si>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</si>
  <si>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</si>
  <si>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</si>
  <si>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</si>
  <si>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</si>
  <si>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</si>
  <si>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</si>
  <si>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</si>
  <si>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</si>
  <si>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</si>
  <si>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</si>
  <si>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</si>
  <si>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</si>
  <si>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</si>
  <si>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</si>
  <si>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</si>
  <si>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</si>
  <si>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</si>
  <si>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</si>
  <si>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</si>
  <si>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</si>
  <si>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</si>
  <si>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</si>
  <si>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</si>
  <si>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</si>
  <si>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</si>
  <si>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</si>
  <si>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</si>
  <si>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</si>
  <si>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</si>
  <si>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</si>
  <si>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</si>
  <si>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</si>
  <si>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</si>
  <si>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</si>
  <si>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</si>
  <si>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</si>
  <si>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</si>
  <si>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</si>
  <si>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</si>
  <si>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</si>
  <si>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</si>
  <si>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</si>
  <si>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</si>
  <si>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</si>
  <si>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</si>
  <si>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</si>
  <si>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</si>
  <si>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</si>
  <si>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</si>
  <si>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</si>
  <si>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</si>
  <si>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</si>
  <si>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</si>
  <si>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</si>
  <si>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</si>
  <si>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</si>
  <si>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</si>
  <si>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</si>
  <si>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</si>
  <si>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</si>
  <si>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</si>
  <si>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</si>
  <si>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</si>
  <si>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</si>
  <si>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</si>
  <si>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</si>
  <si>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</si>
  <si>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</si>
  <si>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</si>
  <si>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</si>
  <si>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</si>
  <si>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</si>
  <si>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</si>
  <si>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</si>
  <si>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</si>
  <si>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</si>
  <si>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</si>
  <si>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</si>
  <si>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</si>
  <si>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</si>
  <si>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</si>
  <si>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</si>
  <si>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</si>
  <si>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</si>
  <si>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</si>
  <si>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</si>
  <si>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</si>
  <si>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</si>
  <si>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</si>
  <si>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</si>
  <si>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</si>
  <si>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</si>
  <si>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</si>
  <si>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</si>
  <si>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</si>
  <si>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</si>
  <si>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</si>
  <si>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</si>
  <si>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</si>
  <si>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</si>
  <si>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</si>
  <si>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</si>
  <si>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</si>
  <si>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</si>
  <si>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</si>
  <si>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</si>
  <si>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</si>
  <si>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</si>
  <si>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</si>
  <si>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</si>
  <si>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</si>
  <si>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</si>
  <si>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</si>
  <si>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</si>
  <si>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</si>
  <si>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</si>
  <si>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</si>
  <si>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</si>
  <si>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</si>
  <si>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</si>
  <si>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</si>
  <si>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</si>
  <si>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</si>
  <si>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</si>
  <si>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</si>
  <si>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</si>
  <si>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</si>
  <si>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</si>
  <si>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</si>
  <si>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</si>
  <si>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</si>
  <si>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</si>
  <si>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</si>
  <si>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</si>
  <si>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</si>
  <si>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</si>
  <si>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</si>
  <si>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</si>
  <si>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</si>
  <si>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</si>
  <si>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</si>
  <si>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</si>
  <si>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</si>
  <si>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</si>
  <si>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</si>
  <si>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</si>
  <si>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</si>
  <si>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</si>
  <si>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</si>
  <si>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</si>
  <si>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</si>
  <si>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</si>
  <si>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</si>
  <si>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</si>
  <si>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</si>
  <si>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</si>
  <si>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</si>
  <si>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</si>
  <si>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</si>
  <si>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</si>
  <si>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</si>
  <si>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</si>
  <si>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</si>
  <si>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</si>
  <si>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</si>
  <si>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</si>
  <si>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</si>
  <si>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</si>
  <si>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</si>
  <si>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</si>
  <si>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</si>
  <si>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</si>
  <si>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</si>
  <si>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</si>
  <si>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</si>
  <si>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</si>
  <si>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</si>
  <si>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</si>
  <si>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</si>
  <si>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</si>
  <si>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</si>
  <si>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</si>
  <si>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</si>
  <si>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</si>
  <si>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</si>
  <si>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</si>
  <si>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</si>
  <si>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</si>
  <si>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</si>
  <si>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</si>
  <si>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</si>
  <si>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</si>
  <si>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</si>
  <si>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</si>
  <si>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</si>
  <si>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</si>
  <si>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</si>
  <si>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</si>
  <si>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</si>
  <si>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</si>
  <si>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</si>
  <si>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</si>
  <si>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</si>
  <si>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</si>
  <si>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</si>
  <si>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</si>
  <si>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</si>
  <si>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</si>
  <si>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</si>
  <si>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</si>
  <si>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</si>
  <si>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</si>
  <si>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</si>
  <si>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</si>
  <si>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</si>
  <si>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</si>
  <si>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</si>
  <si>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</si>
  <si>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</si>
  <si>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</si>
  <si>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</si>
  <si>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</si>
  <si>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</si>
  <si>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</si>
  <si>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</si>
  <si>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</si>
  <si>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</si>
  <si>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</si>
  <si>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</si>
  <si>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</si>
  <si>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</si>
  <si>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</si>
  <si>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</si>
  <si>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</si>
  <si>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</si>
  <si>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</si>
  <si>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</si>
  <si>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</si>
  <si>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</si>
  <si>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</si>
  <si>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</si>
  <si>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</si>
  <si>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</si>
  <si>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</si>
  <si>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</si>
  <si>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</si>
  <si>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</si>
  <si>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</si>
  <si>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</si>
  <si>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</si>
  <si>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</si>
  <si>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</si>
  <si>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</si>
  <si>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</si>
  <si>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</si>
  <si>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</si>
  <si>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</si>
  <si>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</si>
  <si>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</si>
  <si>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</si>
  <si>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</si>
  <si>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</si>
  <si>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</si>
  <si>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</si>
  <si>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</si>
  <si>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</si>
  <si>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</si>
  <si>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</si>
  <si>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</si>
  <si>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</si>
  <si>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</si>
  <si>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</si>
  <si>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</si>
  <si>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</si>
  <si>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</si>
  <si>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</si>
  <si>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</si>
  <si>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</si>
  <si>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</si>
  <si>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</si>
  <si>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</si>
  <si>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</si>
  <si>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</si>
  <si>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</si>
  <si>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</si>
  <si>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</si>
  <si>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</si>
  <si>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</si>
  <si>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</si>
  <si>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</si>
  <si>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</si>
  <si>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</si>
  <si>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</si>
  <si>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</si>
  <si>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</si>
  <si>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</si>
  <si>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</si>
  <si>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</si>
  <si>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</si>
  <si>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</si>
  <si>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</si>
  <si>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</si>
  <si>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</si>
  <si>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</si>
  <si>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</si>
  <si>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</si>
  <si>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</si>
  <si>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</si>
  <si>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</si>
  <si>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</si>
  <si>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</si>
  <si>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</si>
  <si>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</si>
  <si>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</si>
  <si>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</si>
  <si>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</si>
  <si>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</si>
  <si>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</si>
  <si>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</si>
  <si>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</si>
  <si>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</si>
  <si>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</si>
  <si>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</si>
  <si>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</si>
  <si>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</si>
  <si>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</si>
  <si>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</si>
  <si>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</si>
  <si>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</si>
  <si>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</si>
  <si>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</si>
  <si>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</si>
  <si>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</si>
  <si>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</si>
  <si>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</si>
  <si>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</si>
  <si>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</si>
  <si>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</si>
  <si>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</si>
  <si>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</si>
  <si>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</si>
  <si>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</si>
  <si>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</si>
  <si>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</si>
  <si>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</si>
  <si>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</si>
  <si>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</si>
  <si>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</si>
  <si>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</si>
  <si>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</si>
  <si>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</si>
  <si>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</si>
  <si>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</si>
  <si>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</si>
  <si>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</si>
  <si>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</si>
  <si>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</si>
  <si>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</si>
  <si>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</si>
  <si>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</si>
  <si>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</si>
  <si>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</si>
  <si>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</si>
  <si>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</si>
  <si>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</si>
  <si>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</si>
  <si>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</si>
  <si>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</si>
  <si>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</si>
  <si>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</si>
  <si>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</si>
  <si>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</si>
  <si>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</si>
  <si>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</si>
  <si>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</si>
  <si>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</si>
  <si>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</si>
  <si>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</si>
  <si>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</si>
  <si>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</si>
  <si>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</si>
  <si>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</si>
  <si>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</si>
  <si>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</si>
  <si>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</si>
  <si>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</si>
  <si>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</si>
  <si>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</si>
  <si>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</si>
  <si>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</si>
  <si>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</si>
  <si>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</si>
  <si>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</si>
  <si>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</si>
  <si>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</si>
  <si>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</si>
  <si>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</si>
  <si>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</si>
  <si>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</si>
  <si>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</si>
  <si>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</si>
  <si>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</si>
  <si>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</si>
  <si>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</si>
  <si>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</si>
  <si>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</si>
  <si>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</si>
  <si>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</si>
  <si>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</si>
  <si>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</si>
  <si>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</si>
  <si>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</si>
  <si>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</si>
  <si>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</si>
  <si>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</si>
  <si>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</si>
  <si>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</si>
  <si>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</si>
  <si>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</si>
  <si>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</si>
  <si>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</si>
  <si>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</si>
  <si>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</si>
  <si>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</si>
  <si>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</si>
  <si>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</si>
  <si>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</si>
  <si>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</si>
  <si>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</si>
  <si>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</si>
  <si>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</si>
  <si>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</si>
  <si>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</si>
  <si>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</si>
  <si>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</si>
  <si>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</si>
  <si>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</si>
  <si>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</si>
  <si>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</si>
  <si>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</si>
  <si>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</si>
  <si>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</si>
  <si>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</si>
  <si>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</si>
  <si>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</si>
  <si>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</si>
  <si>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</si>
  <si>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</si>
  <si>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</si>
  <si>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</si>
  <si>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</si>
  <si>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</si>
  <si>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</si>
  <si>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</si>
  <si>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</si>
  <si>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</si>
  <si>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</si>
  <si>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</si>
  <si>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</si>
  <si>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</si>
  <si>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</si>
  <si>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</si>
  <si>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</si>
  <si>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</si>
  <si>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</si>
  <si>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</si>
  <si>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</si>
  <si>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</si>
  <si>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</si>
  <si>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</si>
  <si>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</si>
  <si>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</si>
  <si>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</si>
  <si>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</si>
  <si>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</si>
  <si>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</si>
  <si>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</si>
  <si>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</si>
  <si>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</si>
  <si>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</si>
  <si>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</si>
  <si>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</si>
  <si>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</si>
  <si>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</si>
  <si>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</si>
  <si>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</si>
  <si>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</si>
  <si>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</si>
  <si>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</si>
  <si>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</si>
  <si>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</si>
  <si>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</si>
  <si>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</si>
  <si>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</si>
  <si>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</si>
  <si>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</si>
  <si>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</si>
  <si>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</si>
  <si>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</si>
  <si>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</si>
  <si>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</si>
  <si>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</si>
  <si>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</si>
  <si>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</si>
  <si>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</si>
  <si>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</si>
  <si>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</si>
  <si>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</si>
  <si>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</si>
  <si>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</si>
  <si>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</si>
  <si>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</si>
  <si>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</si>
  <si>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</si>
  <si>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</si>
  <si>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</si>
  <si>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</si>
  <si>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</si>
  <si>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</si>
  <si>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</si>
  <si>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</si>
  <si>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</si>
  <si>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</si>
  <si>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</si>
  <si>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</si>
  <si>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</si>
  <si>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</si>
  <si>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</si>
  <si>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</si>
  <si>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</si>
  <si>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</si>
  <si>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</si>
  <si>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</si>
  <si>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</si>
  <si>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</si>
  <si>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</si>
  <si>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</si>
  <si>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</si>
  <si>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</si>
  <si>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</si>
  <si>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</si>
  <si>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</si>
  <si>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</si>
  <si>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</si>
  <si>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</si>
  <si>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</si>
  <si>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</si>
  <si>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</si>
  <si>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</si>
  <si>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</si>
  <si>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</si>
  <si>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</si>
  <si>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</si>
  <si>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</si>
  <si>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</si>
  <si>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</si>
  <si>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</si>
  <si>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</si>
  <si>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</si>
  <si>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</si>
  <si>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</si>
  <si>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</si>
  <si>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</si>
  <si>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</si>
  <si>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</si>
  <si>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</si>
  <si>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</si>
  <si>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</si>
  <si>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</si>
  <si>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</si>
  <si>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</si>
  <si>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</si>
  <si>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</si>
  <si>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</si>
  <si>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</si>
  <si>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</si>
  <si>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</si>
  <si>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</si>
  <si>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</si>
  <si>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</si>
  <si>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</si>
  <si>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</si>
  <si>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</si>
  <si>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</si>
  <si>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</si>
  <si>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</si>
  <si>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</si>
  <si>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</si>
  <si>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</si>
  <si>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</si>
  <si>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</si>
  <si>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</si>
  <si>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</si>
  <si>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</si>
  <si>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</si>
  <si>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</si>
  <si>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</si>
  <si>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</si>
  <si>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</si>
  <si>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</si>
  <si>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</si>
  <si>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</si>
  <si>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</si>
  <si>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</si>
  <si>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</si>
  <si>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</si>
  <si>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</si>
  <si>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</si>
  <si>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</si>
  <si>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</si>
  <si>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</si>
  <si>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</si>
  <si>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</si>
  <si>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</si>
  <si>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</si>
  <si>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</si>
  <si>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</si>
  <si>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</si>
  <si>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</si>
  <si>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</si>
  <si>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</si>
  <si>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</si>
  <si>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</si>
  <si>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</si>
  <si>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</si>
  <si>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</si>
  <si>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</si>
  <si>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</si>
  <si>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</si>
  <si>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</si>
  <si>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</si>
  <si>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</si>
  <si>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</si>
  <si>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</si>
  <si>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</si>
  <si>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</si>
  <si>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</si>
  <si>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</si>
  <si>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</si>
  <si>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</si>
  <si>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</si>
  <si>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</si>
  <si>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</si>
  <si>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</si>
  <si>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</si>
  <si>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</si>
  <si>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</si>
  <si>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</si>
  <si>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</si>
  <si>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</si>
  <si>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</si>
  <si>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</si>
  <si>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</si>
  <si>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</si>
  <si>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</si>
  <si>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</si>
  <si>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</si>
  <si>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</si>
  <si>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</si>
  <si>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</si>
  <si>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</si>
  <si>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</si>
  <si>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</si>
  <si>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</si>
  <si>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</si>
  <si>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</si>
  <si>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</si>
  <si>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</si>
  <si>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</si>
  <si>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</si>
  <si>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</si>
  <si>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</si>
  <si>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</si>
  <si>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</si>
  <si>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</si>
  <si>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</si>
  <si>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</si>
  <si>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</si>
  <si>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</si>
  <si>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</si>
  <si>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</si>
  <si>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</si>
  <si>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</si>
  <si>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</si>
  <si>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</si>
  <si>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</si>
  <si>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</si>
  <si>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</si>
  <si>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</si>
  <si>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</si>
  <si>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</si>
  <si>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</si>
  <si>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</si>
  <si>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</si>
  <si>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</si>
  <si>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</si>
  <si>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</si>
  <si>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</si>
  <si>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</si>
  <si>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</si>
  <si>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</si>
  <si>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</si>
  <si>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</si>
  <si>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</si>
  <si>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</si>
  <si>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</si>
  <si>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</si>
  <si>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</si>
  <si>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</si>
  <si>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</si>
  <si>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</si>
  <si>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</si>
  <si>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</si>
  <si>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</si>
  <si>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</si>
  <si>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</si>
  <si>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</si>
  <si>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</si>
  <si>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</si>
  <si>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</si>
  <si>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</si>
  <si>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</si>
  <si>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</si>
  <si>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</si>
  <si>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</si>
  <si>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</si>
  <si>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</si>
  <si>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</si>
  <si>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</si>
  <si>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</si>
  <si>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</si>
  <si>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</si>
  <si>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</si>
  <si>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</si>
  <si>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</si>
  <si>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</si>
  <si>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</si>
  <si>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</si>
  <si>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</si>
  <si>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</si>
  <si>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</si>
  <si>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</si>
  <si>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</si>
  <si>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</si>
  <si>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</si>
  <si>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</si>
  <si>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</si>
  <si>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</si>
  <si>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</si>
  <si>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</si>
  <si>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</si>
  <si>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</si>
  <si>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</si>
  <si>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</si>
  <si>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</si>
  <si>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</si>
  <si>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</si>
  <si>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</si>
  <si>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</si>
  <si>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</si>
  <si>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</si>
  <si>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</si>
  <si>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</si>
  <si>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</si>
  <si>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</si>
  <si>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</si>
  <si>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</si>
  <si>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</si>
  <si>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</si>
  <si>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</si>
  <si>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</si>
  <si>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</si>
  <si>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</si>
  <si>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</si>
  <si>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</si>
  <si>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</si>
  <si>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</si>
  <si>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</si>
  <si>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</si>
  <si>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</si>
  <si>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</si>
  <si>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</si>
  <si>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</si>
  <si>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</si>
  <si>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</si>
  <si>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</si>
  <si>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</si>
  <si>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</si>
  <si>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</si>
  <si>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</si>
  <si>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</si>
  <si>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</si>
  <si>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</si>
  <si>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</si>
  <si>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</si>
  <si>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</si>
  <si>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</si>
  <si>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</si>
  <si>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</si>
  <si>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</si>
  <si>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</si>
  <si>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</si>
  <si>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</si>
  <si>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</si>
  <si>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</si>
  <si>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</si>
  <si>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</si>
  <si>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</si>
  <si>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</si>
  <si>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</si>
  <si>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</si>
  <si>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</si>
  <si>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</si>
  <si>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</si>
  <si>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</si>
  <si>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</si>
  <si>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</si>
  <si>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</si>
  <si>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</si>
  <si>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</si>
  <si>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</si>
  <si>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</si>
  <si>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</si>
  <si>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</si>
  <si>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</si>
  <si>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</si>
  <si>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</si>
  <si>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</si>
  <si>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</si>
  <si>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</si>
  <si>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</si>
  <si>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</si>
  <si>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</si>
  <si>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</si>
  <si>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</si>
  <si>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</si>
  <si>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</si>
  <si>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</si>
  <si>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</si>
  <si>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</si>
  <si>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</si>
  <si>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</si>
  <si>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</si>
  <si>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</si>
  <si>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</si>
  <si>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</si>
  <si>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</si>
  <si>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</si>
  <si>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</si>
  <si>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</si>
  <si>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</si>
  <si>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</si>
  <si>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</si>
  <si>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</si>
  <si>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</si>
  <si>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</si>
  <si>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</si>
  <si>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</si>
  <si>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</si>
  <si>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</si>
  <si>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</si>
  <si>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</si>
  <si>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</si>
  <si>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</si>
  <si>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</si>
  <si>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</si>
  <si>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</si>
  <si>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</si>
  <si>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</si>
  <si>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</si>
  <si>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</si>
  <si>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</si>
  <si>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</si>
  <si>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</si>
  <si>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</si>
  <si>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</si>
  <si>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</si>
  <si>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</si>
  <si>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</si>
  <si>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</si>
  <si>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</si>
  <si>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</si>
  <si>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</si>
  <si>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</si>
  <si>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</si>
  <si>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</si>
  <si>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</si>
  <si>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</si>
  <si>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</si>
  <si>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</si>
  <si>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</si>
  <si>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</si>
  <si>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</si>
  <si>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</si>
  <si>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</si>
  <si>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</si>
  <si>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</si>
  <si>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</si>
  <si>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</si>
  <si>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</si>
  <si>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</si>
  <si>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</si>
  <si>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</si>
  <si>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</si>
  <si>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</si>
  <si>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</si>
  <si>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</si>
  <si>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</si>
  <si>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</si>
  <si>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</si>
  <si>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</si>
  <si>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</si>
  <si>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</si>
  <si>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</si>
  <si>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</si>
  <si>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</si>
  <si>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</si>
  <si>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</si>
  <si>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</si>
  <si>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</si>
  <si>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</si>
  <si>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</si>
  <si>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</si>
  <si>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</si>
  <si>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</si>
  <si>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</si>
  <si>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</si>
  <si>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</si>
  <si>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</si>
  <si>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</si>
  <si>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</si>
  <si>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</si>
  <si>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</si>
  <si>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</si>
  <si>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</si>
  <si>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</si>
  <si>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</si>
  <si>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</si>
  <si>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</si>
  <si>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</si>
  <si>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</si>
  <si>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</si>
  <si>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</si>
  <si>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</si>
  <si>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</si>
  <si>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</si>
  <si>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</si>
  <si>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</si>
  <si>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</si>
  <si>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</si>
  <si>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</si>
  <si>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</si>
  <si>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</si>
  <si>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</si>
  <si>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</si>
  <si>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</si>
  <si>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</si>
  <si>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</si>
  <si>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</si>
  <si>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</si>
  <si>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</si>
  <si>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</si>
  <si>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</si>
  <si>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</si>
  <si>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</si>
  <si>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</si>
  <si>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</si>
  <si>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</si>
  <si>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</si>
  <si>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</si>
  <si>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</si>
  <si>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</si>
  <si>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</si>
  <si>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</si>
  <si>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</si>
  <si>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</si>
  <si>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</si>
  <si>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</si>
  <si>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</si>
  <si>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</si>
  <si>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</si>
  <si>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</si>
  <si>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</si>
  <si>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</si>
  <si>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</si>
  <si>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</si>
  <si>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</si>
  <si>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</si>
  <si>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</si>
  <si>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</si>
  <si>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</si>
  <si>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</si>
  <si>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</si>
  <si>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</si>
  <si>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</si>
  <si>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</si>
  <si>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</si>
  <si>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</si>
  <si>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</si>
  <si>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</si>
  <si>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</si>
  <si>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</si>
  <si>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</si>
  <si>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</si>
  <si>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</si>
  <si>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</si>
  <si>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</si>
  <si>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</si>
  <si>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</si>
  <si>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</si>
  <si>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</si>
  <si>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</si>
  <si>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</si>
  <si>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</si>
  <si>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</si>
  <si>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</si>
  <si>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</si>
  <si>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</si>
  <si>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</si>
  <si>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</si>
  <si>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</si>
  <si>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</si>
  <si>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</si>
  <si>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</si>
  <si>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</si>
  <si>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</si>
  <si>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</si>
  <si>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</si>
  <si>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</si>
  <si>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</si>
  <si>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</si>
  <si>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</si>
  <si>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</si>
  <si>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</si>
  <si>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</si>
  <si>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</si>
  <si>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</si>
  <si>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</si>
  <si>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</si>
  <si>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</si>
  <si>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</si>
  <si>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</si>
  <si>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</si>
  <si>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</si>
  <si>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</si>
  <si>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</si>
  <si>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</si>
  <si>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</si>
  <si>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</si>
  <si>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</si>
  <si>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</si>
  <si>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</si>
  <si>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</si>
  <si>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</si>
  <si>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</si>
  <si>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</si>
  <si>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</si>
  <si>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</si>
  <si>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</si>
  <si>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</si>
  <si>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</si>
  <si>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</si>
  <si>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</si>
  <si>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</si>
  <si>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</si>
  <si>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</si>
  <si>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</si>
  <si>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</si>
  <si>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</si>
  <si>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</si>
  <si>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</si>
  <si>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</si>
  <si>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</si>
  <si>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</si>
  <si>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</si>
  <si>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</si>
  <si>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</si>
  <si>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</si>
  <si>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</si>
  <si>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</si>
  <si>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</si>
  <si>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</si>
  <si>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</si>
  <si>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</si>
  <si>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</si>
  <si>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</si>
  <si>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</si>
  <si>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</si>
  <si>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</si>
  <si>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</si>
  <si>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</si>
  <si>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</si>
  <si>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</si>
  <si>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</si>
  <si>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</si>
  <si>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</si>
  <si>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</si>
  <si>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</si>
  <si>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</si>
  <si>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</si>
  <si>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</si>
  <si>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</si>
  <si>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</si>
  <si>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</si>
  <si>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</si>
  <si>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</si>
  <si>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</si>
  <si>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</si>
  <si>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</si>
  <si>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</si>
  <si>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</si>
  <si>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</si>
  <si>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</si>
  <si>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</si>
  <si>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</si>
  <si>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</si>
  <si>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</si>
  <si>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</si>
  <si>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</si>
  <si>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</si>
  <si>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</si>
  <si>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</si>
  <si>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</si>
  <si>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</si>
  <si>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</si>
  <si>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</si>
  <si>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</si>
  <si>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</si>
  <si>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</si>
  <si>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</si>
  <si>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</si>
  <si>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</si>
  <si>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</si>
  <si>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</si>
  <si>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</si>
  <si>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</si>
  <si>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</si>
  <si>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</si>
  <si>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</si>
  <si>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</si>
  <si>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</si>
  <si>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</si>
  <si>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</si>
  <si>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</si>
  <si>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</si>
  <si>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</si>
  <si>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</si>
  <si>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</si>
  <si>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</si>
  <si>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</si>
  <si>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</si>
  <si>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</si>
  <si>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</si>
  <si>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</si>
  <si>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</si>
  <si>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</si>
  <si>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</si>
  <si>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</si>
  <si>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</si>
  <si>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</si>
  <si>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</si>
  <si>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</si>
  <si>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</si>
  <si>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</si>
  <si>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</si>
  <si>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</si>
  <si>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</si>
  <si>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</si>
  <si>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</si>
  <si>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</si>
  <si>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</si>
  <si>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</si>
  <si>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</si>
  <si>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</si>
  <si>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</si>
  <si>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</si>
  <si>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</si>
  <si>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</si>
  <si>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</si>
  <si>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</si>
  <si>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</si>
  <si>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</si>
  <si>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</si>
  <si>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</si>
  <si>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</si>
  <si>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</si>
  <si>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</si>
  <si>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</si>
  <si>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</si>
  <si>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</si>
  <si>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</si>
  <si>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</si>
  <si>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</si>
  <si>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</si>
  <si>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</si>
  <si>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</si>
  <si>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</si>
  <si>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</si>
  <si>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</si>
  <si>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</si>
  <si>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</si>
  <si>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</si>
  <si>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</si>
  <si>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</si>
  <si>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</si>
  <si>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</si>
  <si>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</si>
  <si>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</si>
  <si>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</si>
  <si>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</si>
  <si>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</si>
  <si>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</si>
  <si>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</si>
  <si>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</si>
  <si>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</si>
  <si>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</si>
  <si>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</si>
  <si>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</si>
  <si>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</si>
  <si>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</si>
  <si>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</si>
  <si>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</si>
  <si>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</si>
  <si>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</si>
  <si>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</si>
  <si>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</si>
  <si>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</si>
  <si>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</si>
  <si>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</si>
  <si>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</si>
  <si>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</si>
  <si>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</si>
  <si>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</si>
  <si>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</si>
  <si>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</si>
  <si>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</si>
  <si>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</si>
  <si>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</si>
  <si>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</si>
  <si>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</si>
  <si>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</si>
  <si>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</si>
  <si>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</si>
  <si>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</si>
  <si>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</si>
  <si>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</si>
  <si>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</si>
  <si>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</si>
  <si>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</si>
  <si>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</si>
  <si>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</si>
  <si>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</si>
  <si>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</si>
  <si>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</si>
  <si>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</si>
  <si>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</si>
  <si>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</si>
  <si>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</si>
  <si>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</si>
  <si>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</si>
  <si>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</si>
  <si>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</si>
  <si>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</si>
  <si>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</si>
  <si>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</si>
  <si>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</si>
  <si>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</si>
  <si>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</si>
  <si>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</si>
  <si>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</si>
  <si>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</si>
  <si>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</si>
  <si>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</si>
  <si>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</si>
  <si>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</si>
  <si>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</si>
  <si>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</si>
  <si>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</si>
  <si>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</si>
  <si>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</si>
  <si>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</si>
  <si>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</si>
  <si>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</si>
  <si>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</si>
  <si>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</si>
  <si>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</si>
  <si>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</si>
  <si>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</si>
  <si>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</si>
  <si>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</si>
  <si>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</si>
  <si>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</si>
  <si>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</si>
  <si>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</si>
  <si>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</si>
  <si>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</si>
  <si>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</si>
  <si>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</si>
  <si>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</si>
  <si>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</si>
  <si>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</si>
  <si>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</si>
  <si>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</si>
  <si>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</si>
  <si>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</si>
  <si>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</si>
  <si>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</si>
  <si>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</si>
  <si>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</si>
  <si>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</si>
  <si>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</si>
  <si>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</si>
  <si>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</si>
  <si>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</si>
  <si>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</si>
  <si>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</si>
  <si>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</si>
  <si>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</si>
  <si>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</si>
  <si>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</si>
  <si>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</si>
  <si>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</si>
  <si>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</si>
  <si>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</si>
  <si>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</si>
  <si>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</si>
  <si>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</si>
  <si>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</si>
  <si>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</si>
  <si>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</si>
  <si>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</si>
  <si>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</si>
  <si>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</si>
  <si>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</si>
  <si>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</si>
  <si>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</si>
  <si>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</si>
  <si>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</si>
  <si>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</si>
  <si>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</si>
  <si>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</si>
  <si>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</si>
  <si>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</si>
  <si>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</si>
  <si>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</si>
  <si>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</si>
  <si>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</si>
  <si>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</si>
  <si>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</si>
  <si>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</si>
  <si>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</si>
  <si>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</si>
  <si>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</si>
  <si>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</si>
  <si>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</si>
  <si>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</si>
  <si>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</si>
  <si>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</si>
  <si>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</si>
  <si>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</si>
  <si>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</si>
  <si>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</si>
  <si>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</si>
  <si>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</si>
  <si>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</si>
  <si>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</si>
  <si>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</si>
  <si>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</si>
  <si>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</si>
  <si>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</si>
  <si>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</si>
  <si>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</si>
  <si>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</si>
  <si>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</si>
  <si>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</si>
  <si>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</si>
  <si>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</si>
  <si>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</si>
  <si>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</si>
  <si>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</si>
  <si>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</si>
  <si>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</si>
  <si>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</si>
  <si>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</si>
  <si>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</si>
  <si>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</si>
  <si>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</si>
  <si>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</si>
  <si>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</si>
  <si>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</si>
  <si>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</si>
  <si>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</si>
  <si>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</si>
  <si>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</si>
  <si>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</si>
  <si>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</si>
  <si>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</si>
  <si>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</si>
  <si>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</si>
  <si>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</si>
  <si>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</si>
  <si>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</si>
  <si>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</si>
  <si>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</si>
  <si>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</si>
  <si>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</si>
  <si>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</si>
  <si>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</si>
  <si>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</si>
  <si>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</si>
  <si>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</si>
  <si>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</si>
  <si>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</si>
  <si>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</si>
  <si>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</si>
  <si>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</si>
  <si>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</si>
  <si>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</si>
  <si>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</si>
  <si>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</si>
  <si>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</si>
  <si>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</si>
  <si>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</si>
  <si>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</si>
  <si>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</si>
  <si>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</si>
  <si>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</si>
  <si>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</si>
  <si>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</si>
  <si>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</si>
  <si>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</si>
  <si>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</si>
  <si>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</si>
  <si>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</si>
  <si>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</si>
  <si>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</si>
  <si>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</si>
  <si>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</si>
  <si>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</si>
  <si>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</si>
  <si>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</si>
  <si>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</si>
  <si>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</si>
  <si>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</si>
  <si>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</si>
  <si>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</si>
  <si>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</si>
  <si>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</si>
  <si>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</si>
  <si>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</si>
  <si>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</si>
  <si>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</si>
  <si>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</si>
  <si>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</si>
  <si>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</si>
  <si>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</si>
  <si>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</si>
  <si>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</si>
  <si>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</si>
  <si>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</si>
  <si>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</si>
  <si>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</si>
  <si>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</si>
  <si>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</si>
  <si>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</si>
  <si>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</si>
  <si>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</si>
  <si>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</si>
  <si>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</si>
  <si>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</si>
  <si>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</si>
  <si>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</si>
  <si>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</si>
  <si>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</si>
  <si>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</si>
  <si>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</si>
  <si>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</si>
  <si>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</si>
  <si>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</si>
  <si>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</si>
  <si>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</si>
  <si>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</si>
  <si>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</si>
  <si>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</si>
  <si>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</si>
  <si>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</si>
  <si>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</si>
  <si>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</si>
  <si>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</si>
  <si>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</si>
  <si>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</si>
  <si>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</si>
  <si>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</si>
  <si>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</si>
  <si>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</si>
  <si>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</si>
  <si>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</si>
  <si>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</si>
  <si>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</si>
  <si>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</si>
  <si>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</si>
  <si>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</si>
  <si>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</si>
  <si>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</si>
  <si>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</si>
  <si>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</si>
  <si>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</si>
  <si>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</si>
  <si>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</si>
  <si>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</si>
  <si>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</si>
  <si>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</si>
  <si>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</si>
  <si>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</si>
  <si>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</si>
  <si>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</si>
  <si>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</si>
  <si>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</si>
  <si>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</si>
  <si>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</si>
  <si>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</si>
  <si>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</si>
  <si>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</si>
  <si>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</si>
  <si>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</si>
  <si>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</si>
  <si>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</si>
  <si>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</si>
  <si>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</si>
  <si>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</si>
  <si>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</si>
  <si>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</si>
  <si>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</si>
  <si>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</si>
  <si>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</si>
  <si>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</si>
  <si>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</si>
  <si>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</si>
  <si>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</si>
  <si>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</si>
  <si>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</si>
  <si>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</si>
  <si>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</si>
  <si>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</si>
  <si>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</si>
  <si>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</si>
  <si>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</si>
  <si>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</si>
  <si>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</si>
  <si>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</si>
  <si>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</si>
  <si>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</si>
  <si>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</si>
  <si>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</si>
  <si>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</si>
  <si>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</si>
  <si>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</si>
  <si>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</si>
  <si>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</si>
  <si>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</si>
  <si>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</si>
  <si>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</si>
  <si>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</si>
  <si>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</si>
  <si>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</si>
  <si>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</si>
  <si>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</si>
  <si>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</si>
  <si>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</si>
  <si>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</si>
  <si>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</si>
  <si>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</si>
  <si>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</si>
  <si>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</si>
  <si>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</si>
  <si>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</si>
  <si>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</si>
  <si>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</si>
  <si>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</si>
  <si>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</si>
  <si>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</si>
  <si>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</si>
  <si>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</si>
  <si>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</si>
  <si>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</si>
  <si>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</si>
  <si>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</si>
  <si>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</si>
  <si>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</si>
  <si>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</si>
  <si>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</si>
  <si>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</si>
  <si>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</si>
  <si>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</si>
  <si>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</si>
  <si>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</si>
  <si>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</si>
  <si>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</si>
  <si>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</si>
  <si>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</si>
  <si>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</si>
  <si>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</si>
  <si>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</si>
  <si>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</si>
  <si>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</si>
  <si>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</si>
  <si>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</si>
  <si>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</si>
  <si>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</si>
  <si>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</si>
  <si>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</si>
  <si>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</si>
  <si>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</si>
  <si>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</si>
  <si>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</si>
  <si>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</si>
  <si>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</si>
  <si>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</si>
  <si>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</si>
  <si>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</si>
  <si>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</si>
  <si>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</si>
  <si>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</si>
  <si>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</si>
  <si>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</si>
  <si>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</si>
  <si>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</si>
  <si>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</si>
  <si>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</si>
  <si>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</si>
  <si>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</si>
  <si>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</si>
  <si>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</si>
  <si>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</si>
  <si>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</si>
  <si>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</si>
  <si>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</si>
  <si>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</si>
  <si>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</si>
  <si>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</si>
  <si>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</si>
  <si>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</si>
  <si>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</si>
  <si>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</si>
  <si>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</si>
  <si>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</si>
  <si>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</si>
  <si>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</si>
  <si>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</si>
  <si>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</si>
  <si>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</si>
  <si>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</si>
  <si>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</si>
  <si>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</si>
  <si>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</si>
  <si>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</si>
  <si>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</si>
  <si>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</si>
  <si>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</si>
  <si>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</si>
  <si>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</si>
  <si>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</si>
  <si>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</si>
  <si>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</si>
  <si>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</si>
  <si>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</si>
  <si>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</si>
  <si>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</si>
  <si>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</si>
  <si>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</si>
  <si>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</si>
  <si>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</si>
  <si>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</si>
  <si>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</si>
  <si>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</si>
  <si>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</si>
  <si>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</si>
  <si>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</si>
  <si>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</si>
  <si>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</si>
  <si>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</si>
  <si>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</si>
  <si>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</si>
  <si>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</si>
  <si>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</si>
  <si>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</si>
  <si>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</si>
  <si>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</si>
  <si>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</si>
  <si>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</si>
  <si>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</si>
  <si>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</si>
  <si>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</si>
  <si>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</si>
  <si>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</si>
  <si>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</si>
  <si>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</si>
  <si>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</si>
  <si>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</si>
  <si>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</si>
  <si>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</si>
  <si>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</si>
  <si>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</si>
  <si>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</si>
  <si>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</si>
  <si>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</si>
  <si>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</si>
  <si>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</si>
  <si>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</si>
  <si>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</si>
  <si>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</si>
  <si>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</si>
  <si>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</si>
  <si>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</si>
  <si>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</si>
  <si>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</si>
  <si>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</si>
  <si>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</si>
  <si>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</si>
  <si>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</si>
  <si>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</si>
  <si>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</si>
  <si>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</si>
  <si>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</si>
  <si>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</si>
  <si>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</si>
  <si>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</si>
  <si>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</si>
  <si>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</si>
  <si>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</si>
  <si>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</si>
  <si>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</si>
  <si>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</si>
  <si>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</si>
  <si>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</si>
  <si>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</si>
  <si>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</si>
  <si>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</si>
  <si>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</si>
  <si>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</si>
  <si>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</si>
  <si>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</si>
  <si>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</si>
  <si>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</si>
  <si>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</si>
  <si>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</si>
  <si>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</si>
  <si>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</si>
  <si>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</si>
  <si>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</si>
  <si>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</si>
  <si>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</si>
  <si>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</si>
  <si>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</si>
  <si>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</si>
  <si>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</si>
  <si>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</si>
  <si>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</si>
  <si>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</si>
  <si>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</si>
  <si>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</si>
  <si>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</si>
  <si>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</si>
  <si>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</si>
  <si>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</si>
  <si>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</si>
  <si>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</si>
  <si>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</si>
  <si>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</si>
  <si>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</si>
  <si>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</si>
  <si>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</si>
  <si>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</si>
  <si>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</si>
  <si>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</si>
  <si>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</si>
  <si>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</si>
  <si>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</si>
  <si>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</si>
  <si>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</si>
  <si>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</si>
  <si>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</si>
  <si>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</si>
  <si>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</si>
  <si>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</si>
  <si>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</si>
  <si>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</si>
  <si>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</si>
  <si>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</si>
  <si>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</si>
  <si>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</si>
  <si>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</si>
  <si>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</si>
  <si>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</si>
  <si>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</si>
  <si>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</si>
  <si>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</si>
  <si>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</si>
  <si>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</si>
  <si>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</si>
  <si>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</si>
  <si>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</si>
  <si>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</si>
  <si>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</si>
  <si>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</si>
  <si>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</si>
  <si>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</si>
  <si>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</si>
  <si>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</si>
  <si>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</si>
  <si>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</si>
  <si>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</si>
  <si>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</si>
  <si>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</si>
  <si>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</si>
  <si>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</si>
  <si>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</si>
  <si>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</si>
  <si>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</si>
  <si>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</si>
  <si>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</si>
  <si>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</si>
  <si>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</si>
  <si>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</si>
  <si>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</si>
  <si>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</si>
  <si>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</si>
  <si>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</si>
  <si>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</si>
  <si>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</si>
  <si>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</si>
  <si>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</si>
  <si>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</si>
  <si>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</si>
  <si>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</si>
  <si>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</si>
  <si>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</si>
  <si>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</si>
  <si>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</si>
  <si>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</si>
  <si>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</si>
  <si>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</si>
  <si>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</si>
  <si>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</si>
  <si>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</si>
  <si>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</si>
  <si>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</si>
  <si>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</si>
  <si>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</si>
  <si>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</si>
  <si>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</si>
  <si>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</si>
  <si>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</si>
  <si>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</si>
  <si>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</si>
  <si>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</si>
  <si>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</si>
  <si>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</si>
  <si>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</si>
  <si>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</si>
  <si>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</si>
  <si>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</si>
  <si>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</si>
  <si>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</si>
  <si>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</si>
  <si>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</si>
  <si>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</si>
  <si>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</si>
  <si>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</si>
  <si>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</si>
  <si>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</si>
  <si>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</si>
  <si>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</si>
  <si>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</si>
  <si>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</si>
  <si>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</si>
  <si>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</si>
  <si>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</si>
  <si>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</si>
  <si>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</si>
  <si>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</si>
  <si>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</si>
  <si>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</si>
  <si>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</si>
  <si>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</si>
  <si>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</si>
  <si>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</si>
  <si>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</si>
  <si>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</si>
  <si>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</si>
  <si>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</si>
  <si>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</si>
  <si>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</si>
  <si>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</si>
  <si>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</si>
  <si>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</si>
  <si>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</si>
  <si>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</si>
  <si>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</si>
  <si>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</si>
  <si>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</si>
  <si>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</si>
  <si>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</si>
  <si>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</si>
  <si>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</si>
  <si>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</si>
  <si>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</si>
  <si>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</si>
  <si>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</si>
  <si>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</si>
  <si>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</si>
  <si>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</si>
  <si>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</si>
  <si>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</si>
  <si>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</si>
  <si>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</si>
  <si>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</si>
  <si>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</si>
  <si>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</si>
  <si>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</si>
  <si>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</si>
  <si>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</si>
  <si>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</si>
  <si>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</si>
  <si>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</si>
  <si>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</si>
  <si>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</si>
  <si>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</si>
  <si>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</si>
  <si>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</si>
  <si>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</si>
  <si>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</si>
  <si>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</si>
  <si>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</si>
  <si>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</si>
  <si>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</si>
  <si>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</si>
  <si>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</si>
  <si>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</si>
  <si>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</si>
  <si>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</si>
  <si>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</si>
  <si>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</si>
  <si>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</si>
  <si>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</si>
  <si>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</si>
  <si>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</si>
  <si>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</si>
  <si>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</si>
  <si>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</si>
  <si>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</si>
  <si>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</si>
  <si>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</si>
  <si>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</si>
  <si>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</si>
  <si>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</si>
  <si>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</si>
  <si>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</si>
  <si>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</si>
  <si>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</si>
  <si>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</si>
  <si>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</si>
  <si>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</si>
  <si>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</si>
  <si>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</si>
  <si>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</si>
  <si>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</si>
  <si>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</si>
  <si>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</si>
  <si>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</si>
  <si>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</si>
  <si>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</si>
  <si>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</si>
  <si>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</si>
  <si>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</si>
  <si>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</si>
  <si>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</si>
  <si>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</si>
  <si>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</si>
  <si>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</si>
  <si>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</si>
  <si>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</si>
  <si>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</si>
  <si>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</si>
  <si>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</si>
  <si>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</si>
  <si>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</si>
  <si>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</si>
  <si>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</si>
  <si>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</si>
  <si>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</si>
  <si>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</si>
  <si>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</si>
  <si>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</si>
  <si>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</si>
  <si>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</si>
  <si>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</si>
  <si>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</si>
  <si>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</si>
  <si>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</si>
  <si>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</si>
  <si>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</si>
  <si>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</si>
  <si>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</si>
  <si>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</si>
  <si>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</si>
  <si>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</si>
  <si>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</si>
  <si>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</si>
  <si>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</si>
  <si>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</si>
  <si>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</si>
  <si>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</si>
  <si>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</si>
  <si>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</si>
  <si>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</si>
  <si>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</si>
  <si>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</si>
  <si>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</si>
  <si>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</si>
  <si>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</si>
  <si>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</si>
  <si>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</si>
  <si>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</si>
  <si>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</si>
  <si>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</si>
  <si>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</si>
  <si>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</si>
  <si>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</si>
  <si>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</si>
  <si>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</si>
  <si>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</si>
  <si>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</si>
  <si>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</si>
  <si>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</si>
  <si>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</si>
  <si>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</si>
  <si>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</si>
  <si>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</si>
  <si>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</si>
  <si>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</si>
  <si>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</si>
  <si>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</si>
  <si>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</si>
  <si>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</si>
  <si>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</si>
  <si>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</si>
  <si>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</si>
  <si>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</si>
  <si>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</si>
  <si>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</si>
  <si>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</si>
  <si>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</si>
  <si>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</si>
  <si>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</si>
  <si>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</si>
  <si>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</si>
  <si>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</si>
  <si>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</si>
  <si>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</si>
  <si>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</si>
  <si>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</si>
  <si>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</si>
  <si>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</si>
  <si>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</si>
  <si>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</si>
  <si>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</si>
  <si>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</si>
  <si>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</si>
  <si>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</si>
  <si>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</si>
  <si>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</si>
  <si>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</si>
  <si>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</si>
  <si>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</si>
  <si>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</si>
  <si>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</si>
  <si>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</si>
  <si>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</si>
  <si>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</si>
  <si>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</si>
  <si>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</si>
  <si>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</si>
  <si>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</si>
  <si>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</si>
  <si>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</si>
  <si>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</si>
  <si>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</si>
  <si>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</si>
  <si>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</si>
  <si>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</si>
  <si>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</si>
  <si>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</si>
  <si>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</si>
  <si>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</si>
  <si>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</si>
  <si>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</si>
  <si>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</si>
  <si>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</si>
  <si>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</si>
  <si>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</si>
  <si>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</si>
  <si>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</si>
  <si>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</si>
  <si>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</si>
  <si>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</si>
  <si>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</si>
  <si>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</si>
  <si>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</si>
  <si>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</si>
  <si>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</si>
  <si>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</si>
  <si>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</si>
  <si>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</si>
  <si>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</si>
  <si>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</si>
  <si>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</si>
  <si>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</si>
  <si>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</si>
  <si>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</si>
  <si>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</si>
  <si>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</si>
  <si>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</si>
  <si>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</si>
  <si>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</si>
  <si>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</si>
  <si>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</si>
  <si>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</si>
  <si>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</si>
  <si>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</si>
  <si>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</si>
  <si>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</si>
  <si>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</si>
  <si>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</si>
  <si>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</si>
  <si>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</si>
  <si>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</si>
  <si>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</si>
  <si>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</si>
  <si>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</si>
  <si>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</si>
  <si>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</si>
  <si>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</si>
  <si>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</si>
  <si>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</si>
  <si>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</si>
  <si>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</si>
  <si>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</si>
  <si>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</si>
  <si>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</si>
  <si>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</si>
  <si>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</si>
  <si>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</si>
  <si>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</si>
  <si>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</si>
  <si>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</si>
  <si>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</si>
  <si>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</si>
  <si>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</si>
  <si>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</si>
  <si>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</si>
  <si>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</si>
  <si>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</si>
  <si>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</si>
  <si>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</si>
  <si>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</si>
  <si>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</si>
  <si>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</si>
  <si>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</si>
  <si>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</si>
  <si>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</si>
  <si>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</si>
  <si>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</si>
  <si>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</si>
  <si>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</si>
  <si>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</si>
  <si>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</si>
  <si>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</si>
  <si>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</si>
  <si>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</si>
  <si>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</si>
  <si>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</si>
  <si>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</si>
  <si>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</si>
  <si>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</si>
  <si>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</si>
  <si>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</si>
  <si>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</si>
  <si>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</si>
  <si>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</si>
  <si>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</si>
  <si>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</si>
  <si>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</si>
  <si>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</si>
  <si>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</si>
  <si>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</si>
  <si>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</si>
  <si>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</si>
  <si>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</si>
  <si>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</si>
  <si>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</si>
  <si>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</si>
  <si>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</si>
  <si>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</si>
  <si>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</si>
  <si>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</si>
  <si>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</si>
  <si>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</si>
  <si>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</si>
  <si>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</si>
  <si>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</si>
  <si>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</si>
  <si>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</si>
  <si>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</si>
  <si>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</si>
  <si>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</si>
  <si>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</si>
  <si>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</si>
  <si>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</si>
  <si>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</si>
  <si>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</si>
  <si>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</si>
  <si>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</si>
  <si>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</si>
  <si>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</si>
  <si>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</si>
  <si>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</si>
  <si>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</si>
  <si>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</si>
  <si>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</si>
  <si>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</si>
  <si>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</si>
  <si>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</si>
  <si>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</si>
  <si>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</si>
  <si>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</si>
  <si>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</si>
  <si>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</si>
  <si>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</si>
  <si>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</si>
  <si>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</si>
  <si>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</si>
  <si>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</si>
  <si>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</si>
  <si>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</si>
  <si>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</si>
  <si>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</si>
  <si>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</si>
  <si>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</si>
  <si>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</si>
  <si>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</si>
  <si>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</si>
  <si>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</si>
  <si>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</si>
  <si>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</si>
  <si>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</si>
  <si>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</si>
  <si>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</si>
  <si>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</si>
  <si>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</si>
  <si>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</si>
  <si>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</si>
  <si>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</si>
  <si>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</si>
  <si>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</si>
  <si>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</si>
  <si>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</si>
  <si>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</si>
  <si>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</si>
  <si>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</si>
  <si>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</si>
  <si>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</si>
  <si>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</si>
  <si>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</si>
  <si>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</si>
  <si>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</si>
  <si>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</si>
  <si>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</si>
  <si>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</si>
  <si>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</si>
  <si>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</si>
  <si>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</si>
  <si>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</si>
  <si>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</si>
  <si>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</si>
  <si>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</si>
  <si>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</si>
  <si>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</si>
  <si>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</si>
  <si>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</si>
  <si>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</si>
  <si>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</si>
  <si>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</si>
  <si>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</si>
  <si>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</si>
  <si>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</si>
  <si>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</si>
  <si>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</si>
  <si>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</si>
  <si>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</si>
  <si>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</si>
  <si>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</si>
  <si>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</si>
  <si>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</si>
  <si>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</si>
  <si>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</si>
  <si>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</si>
  <si>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</si>
  <si>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</si>
  <si>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</si>
  <si>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</si>
  <si>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</si>
  <si>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</si>
  <si>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</si>
  <si>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</si>
  <si>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</si>
  <si>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</si>
  <si>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</si>
  <si>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</si>
  <si>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</si>
  <si>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</si>
  <si>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</si>
  <si>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</si>
  <si>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</si>
  <si>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</si>
  <si>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</si>
  <si>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</si>
  <si>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</si>
  <si>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</si>
  <si>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</si>
  <si>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</si>
  <si>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</si>
  <si>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</si>
  <si>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</si>
  <si>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</si>
  <si>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</si>
  <si>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</si>
  <si>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</si>
  <si>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</si>
  <si>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</si>
  <si>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</si>
  <si>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</si>
  <si>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</si>
  <si>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</si>
  <si>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</si>
  <si>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</si>
  <si>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</si>
  <si>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</si>
  <si>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</si>
  <si>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</si>
  <si>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</si>
  <si>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</si>
  <si>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</si>
  <si>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</si>
  <si>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</si>
  <si>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</si>
  <si>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</si>
  <si>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</si>
  <si>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</si>
  <si>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</si>
  <si>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</si>
  <si>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</si>
  <si>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</si>
  <si>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</si>
  <si>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</si>
  <si>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</si>
  <si>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</si>
  <si>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</si>
  <si>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</si>
  <si>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</si>
  <si>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</si>
  <si>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</si>
  <si>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</si>
  <si>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</si>
  <si>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</si>
  <si>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</si>
  <si>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</si>
  <si>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</si>
  <si>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</si>
  <si>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</si>
  <si>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</si>
  <si>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</si>
  <si>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</si>
  <si>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</si>
  <si>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</si>
  <si>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</si>
  <si>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</si>
  <si>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</si>
  <si>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</si>
  <si>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</si>
  <si>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</si>
  <si>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</si>
  <si>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</si>
  <si>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</si>
  <si>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</si>
  <si>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</si>
  <si>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</si>
  <si>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</si>
  <si>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</si>
  <si>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</si>
  <si>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</si>
  <si>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</si>
  <si>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</si>
  <si>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</si>
  <si>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</si>
  <si>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</si>
  <si>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</si>
  <si>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</si>
  <si>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</si>
  <si>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</si>
  <si>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</si>
  <si>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</si>
  <si>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</si>
  <si>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</si>
  <si>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</si>
  <si>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</si>
  <si>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</si>
  <si>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</si>
  <si>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</si>
  <si>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</si>
  <si>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</si>
  <si>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</si>
  <si>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</si>
  <si>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</si>
  <si>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</si>
  <si>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</si>
  <si>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</si>
  <si>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</si>
  <si>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</si>
  <si>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</si>
  <si>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</si>
  <si>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</si>
  <si>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</si>
  <si>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</si>
  <si>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</si>
  <si>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</si>
  <si>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</si>
  <si>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</si>
  <si>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</si>
  <si>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</si>
  <si>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</si>
  <si>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</si>
  <si>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</si>
  <si>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</si>
  <si>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</si>
  <si>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</si>
  <si>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</si>
  <si>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</si>
  <si>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</si>
  <si>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</si>
  <si>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</si>
  <si>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</si>
  <si>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</si>
  <si>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</si>
  <si>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</si>
  <si>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</si>
  <si>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</si>
  <si>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</si>
  <si>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</si>
  <si>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</si>
  <si>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</si>
  <si>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</si>
  <si>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</si>
  <si>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</si>
  <si>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</si>
  <si>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</si>
  <si>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</si>
  <si>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</si>
  <si>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</si>
  <si>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</si>
  <si>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</si>
  <si>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</si>
  <si>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</si>
  <si>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</si>
  <si>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</si>
  <si>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</si>
  <si>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</si>
  <si>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</si>
  <si>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</si>
  <si>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</si>
  <si>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</si>
  <si>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</si>
  <si>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</si>
  <si>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</si>
  <si>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</si>
  <si>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</si>
  <si>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</si>
  <si>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</si>
  <si>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</si>
  <si>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</si>
  <si>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</si>
  <si>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</si>
  <si>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</si>
  <si>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</si>
  <si>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</si>
  <si>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</si>
  <si>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</si>
  <si>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</si>
  <si>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</si>
  <si>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</si>
  <si>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</si>
  <si>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</si>
  <si>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</si>
  <si>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</si>
  <si>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</si>
  <si>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</si>
  <si>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</si>
  <si>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</si>
  <si>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</si>
  <si>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</si>
  <si>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</si>
  <si>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</si>
  <si>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</si>
  <si>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</si>
  <si>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</si>
  <si>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</si>
  <si>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</si>
  <si>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</si>
  <si>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</si>
  <si>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</si>
  <si>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</si>
  <si>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</si>
  <si>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</si>
  <si>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</si>
  <si>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</si>
  <si>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</si>
  <si>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</si>
  <si>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</si>
  <si>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</si>
  <si>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</si>
  <si>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</si>
  <si>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</si>
  <si>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</si>
  <si>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</si>
  <si>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</si>
  <si>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</si>
  <si>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</si>
  <si>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</si>
  <si>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</si>
  <si>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</si>
  <si>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</si>
  <si>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</si>
  <si>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</si>
  <si>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</si>
  <si>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</si>
  <si>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</si>
  <si>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</si>
  <si>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</si>
  <si>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</si>
  <si>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</si>
  <si>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</si>
  <si>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</si>
  <si>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</si>
  <si>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</si>
  <si>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</si>
  <si>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</si>
  <si>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</si>
  <si>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</si>
  <si>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</si>
  <si>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</si>
  <si>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</si>
  <si>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</si>
  <si>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</si>
  <si>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</si>
  <si>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</si>
  <si>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</si>
  <si>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</si>
  <si>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</si>
  <si>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</si>
  <si>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</si>
  <si>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</si>
  <si>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</si>
  <si>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</si>
  <si>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</si>
  <si>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</si>
  <si>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</si>
  <si>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</si>
  <si>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</si>
  <si>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</si>
  <si>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</si>
  <si>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</si>
  <si>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</si>
  <si>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</si>
  <si>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</si>
  <si>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</si>
  <si>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</si>
  <si>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</si>
  <si>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</si>
  <si>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</si>
  <si>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</si>
  <si>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</si>
  <si>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</si>
  <si>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</si>
  <si>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</si>
  <si>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</si>
  <si>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</si>
  <si>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</si>
  <si>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</si>
  <si>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</si>
  <si>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</si>
  <si>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</si>
  <si>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</si>
  <si>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</si>
  <si>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</si>
  <si>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</si>
  <si>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</si>
  <si>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</si>
  <si>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</si>
  <si>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</si>
  <si>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</si>
  <si>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</si>
  <si>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</si>
  <si>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</si>
  <si>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</si>
  <si>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</si>
  <si>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</si>
  <si>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</si>
  <si>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</si>
  <si>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</si>
  <si>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</si>
  <si>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</si>
  <si>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</si>
  <si>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</si>
  <si>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</si>
  <si>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</si>
  <si>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</si>
  <si>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</si>
  <si>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</si>
  <si>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</si>
  <si>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</si>
  <si>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</si>
  <si>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</si>
  <si>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</si>
  <si>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</si>
  <si>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</si>
  <si>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</si>
  <si>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</si>
  <si>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</si>
  <si>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</si>
  <si>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</si>
  <si>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</si>
  <si>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</si>
  <si>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</si>
  <si>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</si>
  <si>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</si>
  <si>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</si>
  <si>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</si>
  <si>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</si>
  <si>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</si>
  <si>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</si>
  <si>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</si>
  <si>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</si>
  <si>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</si>
  <si>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</si>
  <si>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</si>
  <si>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</si>
  <si>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</si>
  <si>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</si>
  <si>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</si>
  <si>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</si>
  <si>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</si>
  <si>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</si>
  <si>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</si>
  <si>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</si>
  <si>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</si>
  <si>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</si>
  <si>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</si>
  <si>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</si>
  <si>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</si>
  <si>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</si>
  <si>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</si>
  <si>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</si>
  <si>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</si>
  <si>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</si>
  <si>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</si>
  <si>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</si>
  <si>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</si>
  <si>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</si>
  <si>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</si>
  <si>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</si>
  <si>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</si>
  <si>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</si>
  <si>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</si>
  <si>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</si>
  <si>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</si>
  <si>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</si>
  <si>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</si>
  <si>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</si>
  <si>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</si>
  <si>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</si>
  <si>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</si>
  <si>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</si>
  <si>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</si>
  <si>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</si>
  <si>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</si>
  <si>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</si>
  <si>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</si>
  <si>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</si>
  <si>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</si>
  <si>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</si>
  <si>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</si>
  <si>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</si>
  <si>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</si>
  <si>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</si>
  <si>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</si>
  <si>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</si>
  <si>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</si>
  <si>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</si>
  <si>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</si>
  <si>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</si>
  <si>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</si>
  <si>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</si>
  <si>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</si>
  <si>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</si>
  <si>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</si>
  <si>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</si>
  <si>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</si>
  <si>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</si>
  <si>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</si>
  <si>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</si>
  <si>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</si>
  <si>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</si>
  <si>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</si>
  <si>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</si>
  <si>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</si>
  <si>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</si>
  <si>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</si>
  <si>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</si>
  <si>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</si>
  <si>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</si>
  <si>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</si>
  <si>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</si>
  <si>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</si>
  <si>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</si>
  <si>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</si>
  <si>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</si>
  <si>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</si>
  <si>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</si>
  <si>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</si>
  <si>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</si>
  <si>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</si>
  <si>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</si>
  <si>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</si>
  <si>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</si>
  <si>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</si>
  <si>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</si>
  <si>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</si>
  <si>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</si>
  <si>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</si>
  <si>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</si>
  <si>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</si>
  <si>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</si>
  <si>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</si>
  <si>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</si>
  <si>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</si>
  <si>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</si>
  <si>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</si>
  <si>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</si>
  <si>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</si>
  <si>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</si>
  <si>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</si>
  <si>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</si>
  <si>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</si>
  <si>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</si>
  <si>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</si>
  <si>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</si>
  <si>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</si>
  <si>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</si>
  <si>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</si>
  <si>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</si>
  <si>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</si>
  <si>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</si>
  <si>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</si>
  <si>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</si>
  <si>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</si>
  <si>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</si>
  <si>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</si>
  <si>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</si>
  <si>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</si>
  <si>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</si>
  <si>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</si>
  <si>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</si>
  <si>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</si>
  <si>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</si>
  <si>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</si>
  <si>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</si>
  <si>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</si>
  <si>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</si>
  <si>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</si>
  <si>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</si>
  <si>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</si>
  <si>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</si>
  <si>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</si>
  <si>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</si>
  <si>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</si>
  <si>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</si>
  <si>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</si>
  <si>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</si>
  <si>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</si>
  <si>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</si>
  <si>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</si>
  <si>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</si>
  <si>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</si>
  <si>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</si>
  <si>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</si>
  <si>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</si>
  <si>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</si>
  <si>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</si>
  <si>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</si>
  <si>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</si>
  <si>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</si>
  <si>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</si>
  <si>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</si>
  <si>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</si>
  <si>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</si>
  <si>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</si>
  <si>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</si>
  <si>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</si>
  <si>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</si>
  <si>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</si>
  <si>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</si>
  <si>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</si>
  <si>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</si>
  <si>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</si>
  <si>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</si>
  <si>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</si>
  <si>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</si>
  <si>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</si>
  <si>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</si>
  <si>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</si>
  <si>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</si>
  <si>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</si>
  <si>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</si>
  <si>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</si>
  <si>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</si>
  <si>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</si>
  <si>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</si>
  <si>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</si>
  <si>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</si>
  <si>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</si>
  <si>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</si>
  <si>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</si>
  <si>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</si>
  <si>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</si>
  <si>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</si>
  <si>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</si>
  <si>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</si>
  <si>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</si>
  <si>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</si>
  <si>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</si>
  <si>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</si>
  <si>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</si>
  <si>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</si>
  <si>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</si>
  <si>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</si>
  <si>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</si>
  <si>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</si>
  <si>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</si>
  <si>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</si>
  <si>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</si>
  <si>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</si>
  <si>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</si>
  <si>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</si>
  <si>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</si>
  <si>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</si>
  <si>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</si>
  <si>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</si>
  <si>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</si>
  <si>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</si>
  <si>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</si>
  <si>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</si>
  <si>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</si>
  <si>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</si>
  <si>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</si>
  <si>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</si>
  <si>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</si>
  <si>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</si>
  <si>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</si>
  <si>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</si>
  <si>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</si>
  <si>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</si>
  <si>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</si>
  <si>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</si>
  <si>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</si>
  <si>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</si>
  <si>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</si>
  <si>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</si>
  <si>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</si>
  <si>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</si>
  <si>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</si>
  <si>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</si>
  <si>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</si>
  <si>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</si>
  <si>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</si>
  <si>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</si>
  <si>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</si>
  <si>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</si>
  <si>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</si>
  <si>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</si>
  <si>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</si>
  <si>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</si>
  <si>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</si>
  <si>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</si>
  <si>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</si>
  <si>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</si>
  <si>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</si>
  <si>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</si>
  <si>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</si>
  <si>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</si>
  <si>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</si>
  <si>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</si>
  <si>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</si>
  <si>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</si>
  <si>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</si>
  <si>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</si>
  <si>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</si>
  <si>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</si>
  <si>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</si>
  <si>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</si>
  <si>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</si>
  <si>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</si>
  <si>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</si>
  <si>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</si>
  <si>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</si>
  <si>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</si>
  <si>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</si>
  <si>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</si>
  <si>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</si>
  <si>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</si>
  <si>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</si>
  <si>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</si>
  <si>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</si>
  <si>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</si>
  <si>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</si>
  <si>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</si>
  <si>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</si>
  <si>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</si>
  <si>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</si>
  <si>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</si>
  <si>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</si>
  <si>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</si>
  <si>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</si>
  <si>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</si>
  <si>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</si>
  <si>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</si>
  <si>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</si>
  <si>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</si>
  <si>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</si>
  <si>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</si>
  <si>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</si>
  <si>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</si>
  <si>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</si>
  <si>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</si>
  <si>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</si>
  <si>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</si>
  <si>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</si>
  <si>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</si>
  <si>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</si>
  <si>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</si>
  <si>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</si>
  <si>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</si>
  <si>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</si>
  <si>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</si>
  <si>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</si>
  <si>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</si>
  <si>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</si>
  <si>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</si>
  <si>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</si>
  <si>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</si>
  <si>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</si>
  <si>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</si>
  <si>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</si>
  <si>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</si>
  <si>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</si>
  <si>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</si>
  <si>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</si>
  <si>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</si>
  <si>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</si>
  <si>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</si>
  <si>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</si>
  <si>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</si>
  <si>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</si>
  <si>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</si>
  <si>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</si>
  <si>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</si>
  <si>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</si>
  <si>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</si>
  <si>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</si>
  <si>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</si>
  <si>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</si>
  <si>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</si>
  <si>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</si>
  <si>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</si>
  <si>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</si>
  <si>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</si>
  <si>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</si>
  <si>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</si>
  <si>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</si>
  <si>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</si>
  <si>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</si>
  <si>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</si>
  <si>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</si>
  <si>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</si>
  <si>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</si>
  <si>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</si>
  <si>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</si>
  <si>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</si>
  <si>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</si>
  <si>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</si>
  <si>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</si>
  <si>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</si>
  <si>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</si>
  <si>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</si>
  <si>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</si>
  <si>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</si>
  <si>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</si>
  <si>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</si>
  <si>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</si>
  <si>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</si>
  <si>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</si>
  <si>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</si>
  <si>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</si>
  <si>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</si>
  <si>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</si>
  <si>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</si>
  <si>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</si>
  <si>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</si>
  <si>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</si>
  <si>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</si>
  <si>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</si>
  <si>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</si>
  <si>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</si>
  <si>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</si>
  <si>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</si>
  <si>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</si>
  <si>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</si>
  <si>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</si>
  <si>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</si>
  <si>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</si>
  <si>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</si>
  <si>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</si>
  <si>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</si>
  <si>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</si>
  <si>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</si>
  <si>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</si>
  <si>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</si>
  <si>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</si>
  <si>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</si>
  <si>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</si>
  <si>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</si>
  <si>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</si>
  <si>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</si>
  <si>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</si>
  <si>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</si>
  <si>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</si>
  <si>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</si>
  <si>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</si>
  <si>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</si>
  <si>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</si>
  <si>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</si>
  <si>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</si>
  <si>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</si>
  <si>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</si>
  <si>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</si>
  <si>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</si>
  <si>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</si>
  <si>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</si>
  <si>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</si>
  <si>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</si>
  <si>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</si>
  <si>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</si>
  <si>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</si>
  <si>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</si>
  <si>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</si>
  <si>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</si>
  <si>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</si>
  <si>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</si>
  <si>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</si>
  <si>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</si>
  <si>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</si>
  <si>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</si>
  <si>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</si>
  <si>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</si>
  <si>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</si>
  <si>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</si>
  <si>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</si>
  <si>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</si>
  <si>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</si>
  <si>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</si>
  <si>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</si>
  <si>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</si>
  <si>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</si>
  <si>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</si>
  <si>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</si>
  <si>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</si>
  <si>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</si>
  <si>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</si>
  <si>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</si>
  <si>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</si>
  <si>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</si>
  <si>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</si>
  <si>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</si>
  <si>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</si>
  <si>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</si>
  <si>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</si>
  <si>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</si>
  <si>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</si>
  <si>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</si>
  <si>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</si>
  <si>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</si>
  <si>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</si>
  <si>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</si>
  <si>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</si>
  <si>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</si>
  <si>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</si>
  <si>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</si>
  <si>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</si>
  <si>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</si>
  <si>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</si>
  <si>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</si>
  <si>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</si>
  <si>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</si>
  <si>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</si>
  <si>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</si>
  <si>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</si>
  <si>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</si>
  <si>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</si>
  <si>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</si>
  <si>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</si>
  <si>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</si>
  <si>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</si>
  <si>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</si>
  <si>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</si>
  <si>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</si>
  <si>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</si>
  <si>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</si>
  <si>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</si>
  <si>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</si>
  <si>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</si>
  <si>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</si>
  <si>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</si>
  <si>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</si>
  <si>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</si>
  <si>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</si>
  <si>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</si>
  <si>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</si>
  <si>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</si>
  <si>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</si>
  <si>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</si>
  <si>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</si>
  <si>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</si>
  <si>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</si>
  <si>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</si>
  <si>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</si>
  <si>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</si>
  <si>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</si>
  <si>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</si>
  <si>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</si>
  <si>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</si>
  <si>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</si>
  <si>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</si>
  <si>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</si>
  <si>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</si>
  <si>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</si>
  <si>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</si>
  <si>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</si>
  <si>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</si>
  <si>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</si>
  <si>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</si>
  <si>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</si>
  <si>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</si>
  <si>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</si>
  <si>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</si>
  <si>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</si>
  <si>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</si>
  <si>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</si>
  <si>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</si>
  <si>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</si>
  <si>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</si>
  <si>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</si>
  <si>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</si>
  <si>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</si>
  <si>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</si>
  <si>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</si>
  <si>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</si>
  <si>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</si>
  <si>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</si>
  <si>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</si>
  <si>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</si>
  <si>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</si>
  <si>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</si>
  <si>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</si>
  <si>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</si>
  <si>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</si>
  <si>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</si>
  <si>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</si>
  <si>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</si>
  <si>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</si>
  <si>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</si>
  <si>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</si>
  <si>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</si>
  <si>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</si>
  <si>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</si>
  <si>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</si>
  <si>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</si>
  <si>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</si>
  <si>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</si>
  <si>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</si>
  <si>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</si>
  <si>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</si>
  <si>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</si>
  <si>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</si>
  <si>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</si>
  <si>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</si>
  <si>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</si>
  <si>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</si>
  <si>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</si>
  <si>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</si>
  <si>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</si>
  <si>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</si>
  <si>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</si>
  <si>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</si>
  <si>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</si>
  <si>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</si>
  <si>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</si>
  <si>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</si>
  <si>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</si>
  <si>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</si>
  <si>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</si>
  <si>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</si>
  <si>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</si>
  <si>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</si>
  <si>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</si>
  <si>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</si>
  <si>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</si>
  <si>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</si>
  <si>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</si>
  <si>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</si>
  <si>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</si>
  <si>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</si>
  <si>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</si>
  <si>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</si>
  <si>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</si>
  <si>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</si>
  <si>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</si>
  <si>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</si>
  <si>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</si>
  <si>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</si>
  <si>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</si>
  <si>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</si>
  <si>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</si>
  <si>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</si>
  <si>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</si>
  <si>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</si>
  <si>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</si>
  <si>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</si>
  <si>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</si>
  <si>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</si>
  <si>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</si>
  <si>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</si>
  <si>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</si>
  <si>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</si>
  <si>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</si>
  <si>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</si>
  <si>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</si>
  <si>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</si>
  <si>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</si>
  <si>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</si>
  <si>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</si>
  <si>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</si>
  <si>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</si>
  <si>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</si>
  <si>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</si>
  <si>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</si>
  <si>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</si>
  <si>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</si>
  <si>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</si>
  <si>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</si>
  <si>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</si>
  <si>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</si>
  <si>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</si>
  <si>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</si>
  <si>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</si>
  <si>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</si>
  <si>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</si>
  <si>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</si>
  <si>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</si>
  <si>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</si>
  <si>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</si>
  <si>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</si>
  <si>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</si>
  <si>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</si>
  <si>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</si>
  <si>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</si>
  <si>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</si>
  <si>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</si>
  <si>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</si>
  <si>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</si>
  <si>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</si>
  <si>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</si>
  <si>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</si>
  <si>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</si>
  <si>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</si>
  <si>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</si>
  <si>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</si>
  <si>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</si>
  <si>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</si>
  <si>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</si>
  <si>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</si>
  <si>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</si>
  <si>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</si>
  <si>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</si>
  <si>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</si>
  <si>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</si>
  <si>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</si>
  <si>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</si>
  <si>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</si>
  <si>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</si>
  <si>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</si>
  <si>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</si>
  <si>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</si>
  <si>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</si>
  <si>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</si>
  <si>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</si>
  <si>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</si>
  <si>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</si>
  <si>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</si>
  <si>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</si>
  <si>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</si>
  <si>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</si>
  <si>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</si>
  <si>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</si>
  <si>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</si>
  <si>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</si>
  <si>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</si>
  <si>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</si>
  <si>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</si>
  <si>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</si>
  <si>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</si>
  <si>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</si>
  <si>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</si>
  <si>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</si>
  <si>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</si>
  <si>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</si>
  <si>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</si>
  <si>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</si>
  <si>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</si>
  <si>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</si>
  <si>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</si>
  <si>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</si>
  <si>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</si>
  <si>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</si>
  <si>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</si>
  <si>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</si>
  <si>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</si>
  <si>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</si>
  <si>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</si>
  <si>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</si>
  <si>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</si>
  <si>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</si>
  <si>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</si>
  <si>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</si>
  <si>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</si>
  <si>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</si>
  <si>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</si>
  <si>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</si>
  <si>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</si>
  <si>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</si>
  <si>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</si>
  <si>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</si>
  <si>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</si>
  <si>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</si>
  <si>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</si>
  <si>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</si>
  <si>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</si>
  <si>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</si>
  <si>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</si>
  <si>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</si>
  <si>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</si>
  <si>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</si>
  <si>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</si>
  <si>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</si>
  <si>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</si>
  <si>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</si>
  <si>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</si>
  <si>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</si>
  <si>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</si>
  <si>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</si>
  <si>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</si>
  <si>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</si>
  <si>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</si>
  <si>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</si>
  <si>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</si>
  <si>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</si>
  <si>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</si>
  <si>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</si>
  <si>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</si>
  <si>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</si>
  <si>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</si>
  <si>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</si>
  <si>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</si>
  <si>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</si>
  <si>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</si>
  <si>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</si>
  <si>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</si>
  <si>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</si>
  <si>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</si>
  <si>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</si>
  <si>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</si>
  <si>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</si>
  <si>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</si>
  <si>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</si>
  <si>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</si>
  <si>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</si>
  <si>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</si>
  <si>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</si>
  <si>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</si>
  <si>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</si>
  <si>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</si>
  <si>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</si>
  <si>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</si>
  <si>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</si>
  <si>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</si>
  <si>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</si>
  <si>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</si>
  <si>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</si>
  <si>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</si>
  <si>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</si>
  <si>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</si>
  <si>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</si>
  <si>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</si>
  <si>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</si>
  <si>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</si>
  <si>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</si>
  <si>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</si>
  <si>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</si>
  <si>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</si>
  <si>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</si>
  <si>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</si>
  <si>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</si>
  <si>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</si>
  <si>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</si>
  <si>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</si>
  <si>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</si>
  <si>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</si>
  <si>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</si>
  <si>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</si>
  <si>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</si>
  <si>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</si>
  <si>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</si>
  <si>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</si>
  <si>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</si>
  <si>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</si>
  <si>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</si>
  <si>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</si>
  <si>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</si>
  <si>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</si>
  <si>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</si>
  <si>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</si>
  <si>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</si>
  <si>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</si>
  <si>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</si>
  <si>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</si>
  <si>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</si>
  <si>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</si>
  <si>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</si>
  <si>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</si>
  <si>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</si>
  <si>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</si>
  <si>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</si>
  <si>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</si>
  <si>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</si>
  <si>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</si>
  <si>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</si>
  <si>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</si>
  <si>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</si>
  <si>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</si>
  <si>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</si>
  <si>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</si>
  <si>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</si>
  <si>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</si>
  <si>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</si>
  <si>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</si>
  <si>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</si>
  <si>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</si>
  <si>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</si>
  <si>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</si>
  <si>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</si>
  <si>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</si>
  <si>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</si>
  <si>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</si>
  <si>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</si>
  <si>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</si>
  <si>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</si>
  <si>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</si>
  <si>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</si>
  <si>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</si>
  <si>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</si>
  <si>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</si>
  <si>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</si>
  <si>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</si>
  <si>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</si>
  <si>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</si>
  <si>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</si>
  <si>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</si>
  <si>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</si>
  <si>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</si>
  <si>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</si>
  <si>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</si>
  <si>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</si>
  <si>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</si>
  <si>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</si>
  <si>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</si>
  <si>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</si>
  <si>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</si>
  <si>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</si>
  <si>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</si>
  <si>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</si>
  <si>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</si>
  <si>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</si>
  <si>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</si>
  <si>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</si>
  <si>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</si>
  <si>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</si>
  <si>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</si>
  <si>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</si>
  <si>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</si>
  <si>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</si>
  <si>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</si>
  <si>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</si>
  <si>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</si>
  <si>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</si>
  <si>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</si>
  <si>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</si>
  <si>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</si>
  <si>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</si>
  <si>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</si>
  <si>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</si>
  <si>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</si>
  <si>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</si>
  <si>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</si>
  <si>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</si>
  <si>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</si>
  <si>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</si>
  <si>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</si>
  <si>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</si>
  <si>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</si>
  <si>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</si>
  <si>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</si>
  <si>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</si>
  <si>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</si>
  <si>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</si>
  <si>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</si>
  <si>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</si>
  <si>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</si>
  <si>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</si>
  <si>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</si>
  <si>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</si>
  <si>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</si>
  <si>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</si>
  <si>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</si>
  <si>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</si>
  <si>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</si>
  <si>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</si>
  <si>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</si>
  <si>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</si>
  <si>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</si>
  <si>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</si>
  <si>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</si>
  <si>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</si>
  <si>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</si>
  <si>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</si>
  <si>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</si>
  <si>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</si>
  <si>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</si>
  <si>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</si>
  <si>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</si>
  <si>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</si>
  <si>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</si>
  <si>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</si>
  <si>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</si>
  <si>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</si>
  <si>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</si>
  <si>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</si>
  <si>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</si>
  <si>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</si>
  <si>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</si>
  <si>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</si>
  <si>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</si>
  <si>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</si>
  <si>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</si>
  <si>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</si>
  <si>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</si>
  <si>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</si>
  <si>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</si>
  <si>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</si>
  <si>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</si>
  <si>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</si>
  <si>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</si>
  <si>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</si>
  <si>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</si>
  <si>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</si>
  <si>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</si>
  <si>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</si>
  <si>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</si>
  <si>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</si>
  <si>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</si>
  <si>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</si>
  <si>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</si>
  <si>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</si>
  <si>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</si>
  <si>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</si>
  <si>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</si>
  <si>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</si>
  <si>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</si>
  <si>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</si>
  <si>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</si>
  <si>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</si>
  <si>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</si>
  <si>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</si>
  <si>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</si>
  <si>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</si>
  <si>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</si>
  <si>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</si>
  <si>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</si>
  <si>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</si>
  <si>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</si>
  <si>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</si>
  <si>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</si>
  <si>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</si>
  <si>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</si>
  <si>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</si>
  <si>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</si>
  <si>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</si>
  <si>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</si>
  <si>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</si>
  <si>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</si>
  <si>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</si>
  <si>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</si>
  <si>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</si>
  <si>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</si>
  <si>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</si>
  <si>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</si>
  <si>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</si>
  <si>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</si>
  <si>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</si>
  <si>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</si>
  <si>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</si>
  <si>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</si>
  <si>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</si>
  <si>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</si>
  <si>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</si>
  <si>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</si>
  <si>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</si>
  <si>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</si>
  <si>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</si>
  <si>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</si>
  <si>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</si>
  <si>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</si>
  <si>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</si>
  <si>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</si>
  <si>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</si>
  <si>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</si>
  <si>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</si>
  <si>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</si>
  <si>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</si>
  <si>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</si>
  <si>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</si>
  <si>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</si>
  <si>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</si>
  <si>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</si>
  <si>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</si>
  <si>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</si>
  <si>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</si>
  <si>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</si>
  <si>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</si>
  <si>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</si>
  <si>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</si>
  <si>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</si>
  <si>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</si>
  <si>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</si>
  <si>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</si>
  <si>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</si>
  <si>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</si>
  <si>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</si>
  <si>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</si>
  <si>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</si>
  <si>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</si>
  <si>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</si>
  <si>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</si>
  <si>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</si>
  <si>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</si>
  <si>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</si>
  <si>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</si>
  <si>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</si>
  <si>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</si>
  <si>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</si>
  <si>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</si>
  <si>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</si>
  <si>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</si>
  <si>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</si>
  <si>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</si>
  <si>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</si>
  <si>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</si>
  <si>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</si>
  <si>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</si>
  <si>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</si>
  <si>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</si>
  <si>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</si>
  <si>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</si>
  <si>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</si>
  <si>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</si>
  <si>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</si>
  <si>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</si>
  <si>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</si>
  <si>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</si>
  <si>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</si>
  <si>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</si>
  <si>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</si>
  <si>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</si>
  <si>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</si>
  <si>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</si>
  <si>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</si>
  <si>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</si>
  <si>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</si>
  <si>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</si>
  <si>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</si>
  <si>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</si>
  <si>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</si>
  <si>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</si>
  <si>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</si>
  <si>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</si>
  <si>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</si>
  <si>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</si>
  <si>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</si>
  <si>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</si>
  <si>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</si>
  <si>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</si>
  <si>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</si>
  <si>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</si>
  <si>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</si>
  <si>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</si>
  <si>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</si>
  <si>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</si>
  <si>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</si>
  <si>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</si>
  <si>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</si>
  <si>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</si>
  <si>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</si>
  <si>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</si>
  <si>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</si>
  <si>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</si>
  <si>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</si>
  <si>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</si>
  <si>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</si>
  <si>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</si>
  <si>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</si>
  <si>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</si>
  <si>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</si>
  <si>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</si>
  <si>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</si>
  <si>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</si>
  <si>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</si>
  <si>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</si>
  <si>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</si>
  <si>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</si>
  <si>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</si>
  <si>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</si>
  <si>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</si>
  <si>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</si>
  <si>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</si>
  <si>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</si>
  <si>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</si>
  <si>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</si>
  <si>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</si>
  <si>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</si>
  <si>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</si>
  <si>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</si>
  <si>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</si>
  <si>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</si>
  <si>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</si>
  <si>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</si>
  <si>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</si>
  <si>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</si>
  <si>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</si>
  <si>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</si>
  <si>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</si>
  <si>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</si>
  <si>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</si>
  <si>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</si>
  <si>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</si>
  <si>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</si>
  <si>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</si>
  <si>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</si>
  <si>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</si>
  <si>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</si>
  <si>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</si>
  <si>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</si>
  <si>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</si>
  <si>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</si>
  <si>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</si>
  <si>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</si>
  <si>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</si>
  <si>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</si>
  <si>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</si>
  <si>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</si>
  <si>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</si>
  <si>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</si>
  <si>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</si>
  <si>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</si>
  <si>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</si>
  <si>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</si>
  <si>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</si>
  <si>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</si>
  <si>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</si>
  <si>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</si>
  <si>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</si>
  <si>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</si>
  <si>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</si>
  <si>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</si>
  <si>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</si>
  <si>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</si>
  <si>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</si>
  <si>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</si>
  <si>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</si>
  <si>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</si>
  <si>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</si>
  <si>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</si>
  <si>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</si>
  <si>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</si>
  <si>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</si>
  <si>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</si>
  <si>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</si>
  <si>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</si>
  <si>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</si>
  <si>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</si>
  <si>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</si>
  <si>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</si>
  <si>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</si>
  <si>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</si>
  <si>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</si>
  <si>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</si>
  <si>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</si>
  <si>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</si>
  <si>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</si>
  <si>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</si>
  <si>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</si>
  <si>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</si>
  <si>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</si>
  <si>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</si>
  <si>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</si>
  <si>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</si>
  <si>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</si>
  <si>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</si>
  <si>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</si>
  <si>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</si>
  <si>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</si>
  <si>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</si>
  <si>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</si>
  <si>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</si>
  <si>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</si>
  <si>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</si>
  <si>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</si>
  <si>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</si>
  <si>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</si>
  <si>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</si>
  <si>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</si>
  <si>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</si>
  <si>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</si>
  <si>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</si>
  <si>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</si>
  <si>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</si>
  <si>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</si>
  <si>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</si>
  <si>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</si>
  <si>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</si>
  <si>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</si>
  <si>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</si>
  <si>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</si>
  <si>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</si>
  <si>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</si>
  <si>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</si>
  <si>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</si>
  <si>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</si>
  <si>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</si>
  <si>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</si>
  <si>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</si>
  <si>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</si>
  <si>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</si>
  <si>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</si>
  <si>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</si>
  <si>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</si>
  <si>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</si>
  <si>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</si>
  <si>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</si>
  <si>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</si>
  <si>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</si>
  <si>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</si>
  <si>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</si>
  <si>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</si>
  <si>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</si>
  <si>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</si>
  <si>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</si>
  <si>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</si>
  <si>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</si>
  <si>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</si>
  <si>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</si>
  <si>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</si>
  <si>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</si>
  <si>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</si>
  <si>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</si>
  <si>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</si>
  <si>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</si>
  <si>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</si>
  <si>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</si>
  <si>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</si>
  <si>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</si>
  <si>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</si>
  <si>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</si>
  <si>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</si>
  <si>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</si>
  <si>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</si>
  <si>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</si>
  <si>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</si>
  <si>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</si>
  <si>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</si>
  <si>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</si>
  <si>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</si>
  <si>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</si>
  <si>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</si>
  <si>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</si>
  <si>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</si>
  <si>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</si>
  <si>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</si>
  <si>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</si>
  <si>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</si>
  <si>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</si>
  <si>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</si>
  <si>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</si>
  <si>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</si>
  <si>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</si>
  <si>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</si>
  <si>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</si>
  <si>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</si>
  <si>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</si>
  <si>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</si>
  <si>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</si>
  <si>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</si>
  <si>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</si>
  <si>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</si>
  <si>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</si>
  <si>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</si>
  <si>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</si>
  <si>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</si>
  <si>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</si>
  <si>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</si>
  <si>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</si>
  <si>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</si>
  <si>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</si>
  <si>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</si>
  <si>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</si>
  <si>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</si>
  <si>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</si>
  <si>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</si>
  <si>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</si>
  <si>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</si>
  <si>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</si>
  <si>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</si>
  <si>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</si>
  <si>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</si>
  <si>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</si>
  <si>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</si>
  <si>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</si>
  <si>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</si>
  <si>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</si>
  <si>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</si>
  <si>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</si>
  <si>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</si>
  <si>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</si>
  <si>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</si>
  <si>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</si>
  <si>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</si>
  <si>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</si>
  <si>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</si>
  <si>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</si>
  <si>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</si>
  <si>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</si>
  <si>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</si>
  <si>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</si>
  <si>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</si>
  <si>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</si>
  <si>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</si>
  <si>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</si>
  <si>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</si>
  <si>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</si>
  <si>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</si>
  <si>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</si>
  <si>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</si>
  <si>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</si>
  <si>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</si>
  <si>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</si>
  <si>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</si>
  <si>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</si>
  <si>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</si>
  <si>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</si>
  <si>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</si>
  <si>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</si>
  <si>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</si>
  <si>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</si>
  <si>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</si>
  <si>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</si>
  <si>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</si>
  <si>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</si>
  <si>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</si>
  <si>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</si>
  <si>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</si>
  <si>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</si>
  <si>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</si>
  <si>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</si>
  <si>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</si>
  <si>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</si>
  <si>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</si>
  <si>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</si>
  <si>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</si>
  <si>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</si>
  <si>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</si>
  <si>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</si>
  <si>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</si>
  <si>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</si>
  <si>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</si>
  <si>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</si>
  <si>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</si>
  <si>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</si>
  <si>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</si>
  <si>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</si>
  <si>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</si>
  <si>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</si>
  <si>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</si>
  <si>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</si>
  <si>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</si>
  <si>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</si>
  <si>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</si>
  <si>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</si>
  <si>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</si>
  <si>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</si>
  <si>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</si>
  <si>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</si>
  <si>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</si>
  <si>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</si>
  <si>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</si>
  <si>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</si>
  <si>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</si>
  <si>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</si>
  <si>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</si>
  <si>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</si>
  <si>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</si>
  <si>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</si>
  <si>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</si>
  <si>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</si>
  <si>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</si>
  <si>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</si>
  <si>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</si>
  <si>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</si>
  <si>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</si>
  <si>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</si>
  <si>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</si>
  <si>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</si>
  <si>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</si>
  <si>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</si>
  <si>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</si>
  <si>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</si>
  <si>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</si>
  <si>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</si>
  <si>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</si>
  <si>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</si>
  <si>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</si>
  <si>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</si>
  <si>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</si>
  <si>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</si>
  <si>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</si>
  <si>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</si>
  <si>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</si>
  <si>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</si>
  <si>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</si>
  <si>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</si>
  <si>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</si>
  <si>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</si>
  <si>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</si>
  <si>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</si>
  <si>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</si>
  <si>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</si>
  <si>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</si>
  <si>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</si>
  <si>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</si>
  <si>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</si>
  <si>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</si>
  <si>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</si>
  <si>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</si>
  <si>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</si>
  <si>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</si>
  <si>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</si>
  <si>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</si>
  <si>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</si>
  <si>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</si>
  <si>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</si>
  <si>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</si>
  <si>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</si>
  <si>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</si>
  <si>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</si>
  <si>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</si>
  <si>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</si>
  <si>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</si>
  <si>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</si>
  <si>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</si>
  <si>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</si>
  <si>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</si>
  <si>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</si>
  <si>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</si>
  <si>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</si>
  <si>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</si>
  <si>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</si>
  <si>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</si>
  <si>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</si>
  <si>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</si>
  <si>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</si>
  <si>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</si>
  <si>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</si>
  <si>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</si>
  <si>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</si>
  <si>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</si>
  <si>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</si>
  <si>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</si>
  <si>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</si>
  <si>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</si>
  <si>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</si>
  <si>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</si>
  <si>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</si>
  <si>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</si>
  <si>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</si>
  <si>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</si>
  <si>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</si>
  <si>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</si>
  <si>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</si>
  <si>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</si>
  <si>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</si>
  <si>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</si>
  <si>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</si>
  <si>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</si>
  <si>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</si>
  <si>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</si>
  <si>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</si>
  <si>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</si>
  <si>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</si>
  <si>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</si>
  <si>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</si>
  <si>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</si>
  <si>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</si>
  <si>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</si>
  <si>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</si>
  <si>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</si>
  <si>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</si>
  <si>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</si>
  <si>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</si>
  <si>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</si>
  <si>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</si>
  <si>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</si>
  <si>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</si>
  <si>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</si>
  <si>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</si>
  <si>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</si>
  <si>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</si>
  <si>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</si>
  <si>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</si>
  <si>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</si>
  <si>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</si>
  <si>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</si>
  <si>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</si>
  <si>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</si>
  <si>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</si>
  <si>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</si>
  <si>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</si>
  <si>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</si>
  <si>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</si>
  <si>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</si>
  <si>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</si>
  <si>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</si>
  <si>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</si>
  <si>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</si>
  <si>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</si>
  <si>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</si>
  <si>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</si>
  <si>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</si>
  <si>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</si>
  <si>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</si>
  <si>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</si>
  <si>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</si>
  <si>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</si>
  <si>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</si>
  <si>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</si>
  <si>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</si>
  <si>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</si>
  <si>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</si>
  <si>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</si>
  <si>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</si>
  <si>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</si>
  <si>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</si>
  <si>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</si>
  <si>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</si>
  <si>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</si>
  <si>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</si>
  <si>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</si>
  <si>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</si>
  <si>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</si>
  <si>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</si>
  <si>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</si>
  <si>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</si>
  <si>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</si>
  <si>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</si>
  <si>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</si>
  <si>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</si>
  <si>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</si>
  <si>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</si>
  <si>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</si>
  <si>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</si>
  <si>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</si>
  <si>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</si>
  <si>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</si>
  <si>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</si>
  <si>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</si>
  <si>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</si>
  <si>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</si>
  <si>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</si>
  <si>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</si>
  <si>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</si>
  <si>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</si>
  <si>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</si>
  <si>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</si>
  <si>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</si>
  <si>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</si>
  <si>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</si>
  <si>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</si>
  <si>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</si>
  <si>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</si>
  <si>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</si>
  <si>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</si>
  <si>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</si>
  <si>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</si>
  <si>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</si>
  <si>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</si>
  <si>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</si>
  <si>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</si>
  <si>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</si>
  <si>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</si>
  <si>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</si>
  <si>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</si>
  <si>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</si>
  <si>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</si>
  <si>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</si>
  <si>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</si>
  <si>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</si>
  <si>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</si>
  <si>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</si>
  <si>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</si>
  <si>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</si>
  <si>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</si>
  <si>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</si>
  <si>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</si>
  <si>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</si>
  <si>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</si>
  <si>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</si>
  <si>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</si>
  <si>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</si>
  <si>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</si>
  <si>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</si>
  <si>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</si>
  <si>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</si>
  <si>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</si>
  <si>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</si>
  <si>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</si>
  <si>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</si>
  <si>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</si>
  <si>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</si>
  <si>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</si>
  <si>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</si>
  <si>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</si>
  <si>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</si>
  <si>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</si>
  <si>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</si>
  <si>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</si>
  <si>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</si>
  <si>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</si>
  <si>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</si>
  <si>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</si>
  <si>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</si>
  <si>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</si>
  <si>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</si>
  <si>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</si>
  <si>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</si>
  <si>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</si>
  <si>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</si>
  <si>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</si>
  <si>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</si>
  <si>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</si>
  <si>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</si>
  <si>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</si>
  <si>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</si>
  <si>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</si>
  <si>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</si>
  <si>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</si>
  <si>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</si>
  <si>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</si>
  <si>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</si>
  <si>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</si>
  <si>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</si>
  <si>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</si>
  <si>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</si>
  <si>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</si>
  <si>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</si>
  <si>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</si>
  <si>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</si>
  <si>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</si>
  <si>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</si>
  <si>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</si>
  <si>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</si>
  <si>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</si>
  <si>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</si>
  <si>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</si>
  <si>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</si>
  <si>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</si>
  <si>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</si>
  <si>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</si>
  <si>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</si>
  <si>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</si>
  <si>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</si>
  <si>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</si>
  <si>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</si>
  <si>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</si>
  <si>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</si>
  <si>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</si>
  <si>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</si>
  <si>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</si>
  <si>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</si>
  <si>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</si>
  <si>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</si>
  <si>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</si>
  <si>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</si>
  <si>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</si>
  <si>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</si>
  <si>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</si>
  <si>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</si>
  <si>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</si>
  <si>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</si>
  <si>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</si>
  <si>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</si>
  <si>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</si>
  <si>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</si>
  <si>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</si>
  <si>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</si>
  <si>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</si>
  <si>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</si>
  <si>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</si>
  <si>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</si>
  <si>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</si>
  <si>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</si>
  <si>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</si>
  <si>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</si>
  <si>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</si>
  <si>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</si>
  <si>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</si>
  <si>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</si>
  <si>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</si>
  <si>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</si>
  <si>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</si>
  <si>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</si>
  <si>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</si>
  <si>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</si>
  <si>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</si>
  <si>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</si>
  <si>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</si>
  <si>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</si>
  <si>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</si>
  <si>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</si>
  <si>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</si>
  <si>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</si>
  <si>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</si>
  <si>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</si>
  <si>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</si>
  <si>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</si>
  <si>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</si>
  <si>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</si>
  <si>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</si>
  <si>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</si>
  <si>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</si>
  <si>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</si>
  <si>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</si>
  <si>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</si>
  <si>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</si>
  <si>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</si>
  <si>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</si>
  <si>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</si>
  <si>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</si>
  <si>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</si>
  <si>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</si>
  <si>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</si>
  <si>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</si>
  <si>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</si>
  <si>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</si>
  <si>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</si>
  <si>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</si>
  <si>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</si>
  <si>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</si>
  <si>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</si>
  <si>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</si>
  <si>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</si>
  <si>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</si>
  <si>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</si>
  <si>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</si>
  <si>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</si>
  <si>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</si>
  <si>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</si>
  <si>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</si>
  <si>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</si>
  <si>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</si>
  <si>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</si>
  <si>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</si>
  <si>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</si>
  <si>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</si>
  <si>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</si>
  <si>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</si>
  <si>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</si>
  <si>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</si>
  <si>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</si>
  <si>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</si>
  <si>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</si>
  <si>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</si>
  <si>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</si>
  <si>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</si>
  <si>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</si>
  <si>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</si>
  <si>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</si>
  <si>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</si>
  <si>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</si>
  <si>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</si>
  <si>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</si>
  <si>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</si>
  <si>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</si>
  <si>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</si>
  <si>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</si>
  <si>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</si>
  <si>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</si>
  <si>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</si>
  <si>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</si>
  <si>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</si>
  <si>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</si>
  <si>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</si>
  <si>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</si>
  <si>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</si>
  <si>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</si>
  <si>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</si>
  <si>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</si>
  <si>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</si>
  <si>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</si>
  <si>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</si>
  <si>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</si>
  <si>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</si>
  <si>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</si>
  <si>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</si>
  <si>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</si>
  <si>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</si>
  <si>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</si>
  <si>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</si>
  <si>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</si>
  <si>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</si>
  <si>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</si>
  <si>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</si>
  <si>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</si>
  <si>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</si>
  <si>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</si>
  <si>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</si>
  <si>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</si>
  <si>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</si>
  <si>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</si>
  <si>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</si>
  <si>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</si>
  <si>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</si>
  <si>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</si>
  <si>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</si>
  <si>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</si>
  <si>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</si>
  <si>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</si>
  <si>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</si>
  <si>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</si>
  <si>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</si>
  <si>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</si>
  <si>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</si>
  <si>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</si>
  <si>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</si>
  <si>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</si>
  <si>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</si>
  <si>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</si>
  <si>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</si>
  <si>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</si>
  <si>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</si>
  <si>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</si>
  <si>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</si>
  <si>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</si>
  <si>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</si>
  <si>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</si>
  <si>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</si>
  <si>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</si>
  <si>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</si>
  <si>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</si>
  <si>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</si>
  <si>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</si>
  <si>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</si>
  <si>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</si>
  <si>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</si>
  <si>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</si>
  <si>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</si>
  <si>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</si>
  <si>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</si>
  <si>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</si>
  <si>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</si>
  <si>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</si>
  <si>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</si>
  <si>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</si>
  <si>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</si>
  <si>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</si>
  <si>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</si>
  <si>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</si>
  <si>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</si>
  <si>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</si>
  <si>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</si>
  <si>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</si>
  <si>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</si>
  <si>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</si>
  <si>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</si>
  <si>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</si>
  <si>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</si>
  <si>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</si>
  <si>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</si>
  <si>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</si>
  <si>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</si>
  <si>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</si>
  <si>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</si>
  <si>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</si>
  <si>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</si>
  <si>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</si>
  <si>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</si>
  <si>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</si>
  <si>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</si>
  <si>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</si>
  <si>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</si>
  <si>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</si>
  <si>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</si>
  <si>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</si>
  <si>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</si>
  <si>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</si>
  <si>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</si>
  <si>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</si>
  <si>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</si>
  <si>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</si>
  <si>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</si>
  <si>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</si>
  <si>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</si>
  <si>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</si>
  <si>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</si>
  <si>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</si>
  <si>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</si>
  <si>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</si>
  <si>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</si>
  <si>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</si>
  <si>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</si>
  <si>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</si>
  <si>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</si>
  <si>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</si>
  <si>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</si>
  <si>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</si>
  <si>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</si>
  <si>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</si>
  <si>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</si>
  <si>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</si>
  <si>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</si>
  <si>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</si>
  <si>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</si>
  <si>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</si>
  <si>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</si>
  <si>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</si>
  <si>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</si>
  <si>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</si>
  <si>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</si>
  <si>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</si>
  <si>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</si>
  <si>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</si>
  <si>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</si>
  <si>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</si>
  <si>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</si>
  <si>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</si>
  <si>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</si>
  <si>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</si>
  <si>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</si>
  <si>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</si>
  <si>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</si>
  <si>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</si>
  <si>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</si>
  <si>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</si>
  <si>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</si>
  <si>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</si>
  <si>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</si>
  <si>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</si>
  <si>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</si>
  <si>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</si>
  <si>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</si>
  <si>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</si>
  <si>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</si>
  <si>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</si>
  <si>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</si>
  <si>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</si>
  <si>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</si>
  <si>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</si>
  <si>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</si>
  <si>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</si>
  <si>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</si>
  <si>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</si>
  <si>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</si>
  <si>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</si>
  <si>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</si>
  <si>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</si>
  <si>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</si>
  <si>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</si>
  <si>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</si>
  <si>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</si>
  <si>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</si>
  <si>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</si>
  <si>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</si>
  <si>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</si>
  <si>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</si>
  <si>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</si>
  <si>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</si>
  <si>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</si>
  <si>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</si>
  <si>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</si>
  <si>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</si>
  <si>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</si>
  <si>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</si>
  <si>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</si>
  <si>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</si>
  <si>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</si>
  <si>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</si>
  <si>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</si>
  <si>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</si>
  <si>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</si>
  <si>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</si>
  <si>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</si>
  <si>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</si>
  <si>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</si>
  <si>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</si>
  <si>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</si>
  <si>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</si>
  <si>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</si>
  <si>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</si>
  <si>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</si>
  <si>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</si>
  <si>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</si>
  <si>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</si>
  <si>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</si>
  <si>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</si>
  <si>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</si>
  <si>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</si>
  <si>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</si>
  <si>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</si>
  <si>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</si>
  <si>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</si>
  <si>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</si>
  <si>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</si>
  <si>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</si>
  <si>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</si>
  <si>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</si>
  <si>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</si>
  <si>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</si>
  <si>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</si>
  <si>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</si>
  <si>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</si>
  <si>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</si>
  <si>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</si>
  <si>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</si>
  <si>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</si>
  <si>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</si>
  <si>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</si>
  <si>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</si>
  <si>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</si>
  <si>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</si>
  <si>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</si>
  <si>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</si>
  <si>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</si>
  <si>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</si>
  <si>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</si>
  <si>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</si>
  <si>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</si>
  <si>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</si>
  <si>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</si>
  <si>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</si>
  <si>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</si>
  <si>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</si>
  <si>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</si>
  <si>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</si>
  <si>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</si>
  <si>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</si>
  <si>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</si>
  <si>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</si>
  <si>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</si>
  <si>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</si>
  <si>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</si>
  <si>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</si>
  <si>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</si>
  <si>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</si>
  <si>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</si>
  <si>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</si>
  <si>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</si>
  <si>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</si>
  <si>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</si>
  <si>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</si>
  <si>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</si>
  <si>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</si>
  <si>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</si>
  <si>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</si>
  <si>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</si>
  <si>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</si>
  <si>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</si>
  <si>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</si>
  <si>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</si>
  <si>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</si>
  <si>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</si>
  <si>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</si>
  <si>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</si>
  <si>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</si>
  <si>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</si>
  <si>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</si>
  <si>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</si>
  <si>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</si>
  <si>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</si>
  <si>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</si>
  <si>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</si>
  <si>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</si>
  <si>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</si>
  <si>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</si>
  <si>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</si>
  <si>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</si>
  <si>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</si>
  <si>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</si>
  <si>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</si>
  <si>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</si>
  <si>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</si>
  <si>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</si>
  <si>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</si>
  <si>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</si>
  <si>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</si>
  <si>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</si>
  <si>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</si>
  <si>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</si>
  <si>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</si>
  <si>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</si>
  <si>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</si>
  <si>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</si>
  <si>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</si>
  <si>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</si>
  <si>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</si>
  <si>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</si>
  <si>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</si>
  <si>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</si>
  <si>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</si>
  <si>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</si>
  <si>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</si>
  <si>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</si>
  <si>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</si>
  <si>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</si>
  <si>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</si>
  <si>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</si>
  <si>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</si>
  <si>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</si>
  <si>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</si>
  <si>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</si>
  <si>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</si>
  <si>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</si>
  <si>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</si>
  <si>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</si>
  <si>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</si>
  <si>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</si>
  <si>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</si>
  <si>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</si>
  <si>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</si>
  <si>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</si>
  <si>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</si>
  <si>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</si>
  <si>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</si>
  <si>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</si>
  <si>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</si>
  <si>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</si>
  <si>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</si>
  <si>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</si>
  <si>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</si>
  <si>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</si>
  <si>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</si>
  <si>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</si>
  <si>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</si>
  <si>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</si>
  <si>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</si>
  <si>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</si>
  <si>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</si>
  <si>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</si>
  <si>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</si>
  <si>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</si>
  <si>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</si>
  <si>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</si>
  <si>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</si>
  <si>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</si>
  <si>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</si>
  <si>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</si>
  <si>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</si>
  <si>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</si>
  <si>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</si>
  <si>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</si>
  <si>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</si>
  <si>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</si>
  <si>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</si>
  <si>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</si>
  <si>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</si>
  <si>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</si>
  <si>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</si>
  <si>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</si>
  <si>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</si>
  <si>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</si>
  <si>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</si>
  <si>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</si>
  <si>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</si>
  <si>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</si>
  <si>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</si>
  <si>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</si>
  <si>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</si>
  <si>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</si>
  <si>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</si>
  <si>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</si>
  <si>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</si>
  <si>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</si>
  <si>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</si>
  <si>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</si>
  <si>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</si>
  <si>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</si>
  <si>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</si>
  <si>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</si>
  <si>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</si>
  <si>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</si>
  <si>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</si>
  <si>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</si>
  <si>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</si>
  <si>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</si>
  <si>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</si>
  <si>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</si>
  <si>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</si>
  <si>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</si>
  <si>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</si>
  <si>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</si>
  <si>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</si>
  <si>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</si>
  <si>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</si>
  <si>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</si>
  <si>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</si>
  <si>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</si>
  <si>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</si>
  <si>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</si>
  <si>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</si>
  <si>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</si>
  <si>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</si>
  <si>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</si>
  <si>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</si>
  <si>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</si>
  <si>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</si>
  <si>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</si>
  <si>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</si>
  <si>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</si>
  <si>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</si>
  <si>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</si>
  <si>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</si>
  <si>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</si>
  <si>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</si>
  <si>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</si>
  <si>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</si>
  <si>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</si>
  <si>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</si>
  <si>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</si>
  <si>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</si>
  <si>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</si>
  <si>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</si>
  <si>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</si>
  <si>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</si>
  <si>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</si>
  <si>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</si>
  <si>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</si>
  <si>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</si>
  <si>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</si>
  <si>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</si>
  <si>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</si>
  <si>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</si>
  <si>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</si>
  <si>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</si>
  <si>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</si>
  <si>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</si>
  <si>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</si>
  <si>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</si>
  <si>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</si>
  <si>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</si>
  <si>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</si>
  <si>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</si>
  <si>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</si>
  <si>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</si>
  <si>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</si>
  <si>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</si>
  <si>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</si>
  <si>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</si>
  <si>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</si>
  <si>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</si>
  <si>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</si>
  <si>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</si>
  <si>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</si>
  <si>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</si>
  <si>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</si>
  <si>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</si>
  <si>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</si>
  <si>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</si>
  <si>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</si>
  <si>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</si>
  <si>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</si>
  <si>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</si>
  <si>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</si>
  <si>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</si>
  <si>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</si>
  <si>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</si>
  <si>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</si>
  <si>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</si>
  <si>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</si>
  <si>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</si>
  <si>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</si>
  <si>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</si>
  <si>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</si>
  <si>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</si>
  <si>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</si>
  <si>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</si>
  <si>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</si>
  <si>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</si>
  <si>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</si>
  <si>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</si>
  <si>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</si>
  <si>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</si>
  <si>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</si>
  <si>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</si>
  <si>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</si>
  <si>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</si>
  <si>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</si>
  <si>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</si>
  <si>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</si>
  <si>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</si>
  <si>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</si>
  <si>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</si>
  <si>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</si>
  <si>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</si>
  <si>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</si>
  <si>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</si>
  <si>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</si>
  <si>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</si>
  <si>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</si>
  <si>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</si>
  <si>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</si>
  <si>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</si>
  <si>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</si>
  <si>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</si>
  <si>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</si>
  <si>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</si>
  <si>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</si>
  <si>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</si>
  <si>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</si>
  <si>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</si>
  <si>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</si>
  <si>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</si>
  <si>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</si>
  <si>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</si>
  <si>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</si>
  <si>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</si>
  <si>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</si>
  <si>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</si>
  <si>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</si>
  <si>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</si>
  <si>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</si>
  <si>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</si>
  <si>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</si>
  <si>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</si>
  <si>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</si>
  <si>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</si>
  <si>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</si>
  <si>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</si>
  <si>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</si>
  <si>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</si>
  <si>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</si>
  <si>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</si>
  <si>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</si>
  <si>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</si>
  <si>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</si>
  <si>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</si>
  <si>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</si>
  <si>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</si>
  <si>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</si>
  <si>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</si>
  <si>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</si>
  <si>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</si>
  <si>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</si>
  <si>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</si>
  <si>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</si>
  <si>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</si>
  <si>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</si>
  <si>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</si>
  <si>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</si>
  <si>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</si>
  <si>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</si>
  <si>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</si>
  <si>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</si>
  <si>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</si>
  <si>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</si>
  <si>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</si>
  <si>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</si>
  <si>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</si>
  <si>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</si>
  <si>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</si>
  <si>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</si>
  <si>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</si>
  <si>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</si>
  <si>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</si>
  <si>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</si>
  <si>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</si>
  <si>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</si>
  <si>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</si>
  <si>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</si>
  <si>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</si>
  <si>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</si>
  <si>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</si>
  <si>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</si>
  <si>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</si>
  <si>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</si>
  <si>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</si>
  <si>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</si>
  <si>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</si>
  <si>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</si>
  <si>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</si>
  <si>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</si>
  <si>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</si>
  <si>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</si>
  <si>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</si>
  <si>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</si>
  <si>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</si>
  <si>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</si>
  <si>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</si>
  <si>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</si>
  <si>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</si>
  <si>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</si>
  <si>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</si>
  <si>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</si>
  <si>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</si>
  <si>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</si>
  <si>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</si>
  <si>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</si>
  <si>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</si>
  <si>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</si>
  <si>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</si>
  <si>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</si>
  <si>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</si>
  <si>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</si>
  <si>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</si>
  <si>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</si>
  <si>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</si>
  <si>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</si>
  <si>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</si>
  <si>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</si>
  <si>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</si>
  <si>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</si>
  <si>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</si>
  <si>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</si>
  <si>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</si>
  <si>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</si>
  <si>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</si>
  <si>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</si>
  <si>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</si>
  <si>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</si>
  <si>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</si>
  <si>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</si>
  <si>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</si>
  <si>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</si>
  <si>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</si>
  <si>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</si>
  <si>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</si>
  <si>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</si>
  <si>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</si>
  <si>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</si>
  <si>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</si>
  <si>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</si>
  <si>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</si>
  <si>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</si>
  <si>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</si>
  <si>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</si>
  <si>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</si>
  <si>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</si>
  <si>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</si>
  <si>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</si>
  <si>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</si>
  <si>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</si>
  <si>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</si>
  <si>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</si>
  <si>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</si>
  <si>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</si>
  <si>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</si>
  <si>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</si>
  <si>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</si>
  <si>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</si>
  <si>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</si>
  <si>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</si>
  <si>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</si>
  <si>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</si>
  <si>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</si>
  <si>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</si>
  <si>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</si>
  <si>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</si>
  <si>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</si>
  <si>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</si>
  <si>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</si>
  <si>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</si>
  <si>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</si>
  <si>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</si>
  <si>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</si>
  <si>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</si>
  <si>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</si>
  <si>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</si>
  <si>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</si>
  <si>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</si>
  <si>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</si>
  <si>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</si>
  <si>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</si>
  <si>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</si>
  <si>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</si>
  <si>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</si>
  <si>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</si>
  <si>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</si>
  <si>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</si>
  <si>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</si>
  <si>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</si>
  <si>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</si>
  <si>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</si>
  <si>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</si>
  <si>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</si>
  <si>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</si>
  <si>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</si>
  <si>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</si>
  <si>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</si>
  <si>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</si>
  <si>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</si>
  <si>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</si>
  <si>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</si>
  <si>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</si>
  <si>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</si>
  <si>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</si>
  <si>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</si>
  <si>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</si>
  <si>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</si>
  <si>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</si>
  <si>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</si>
  <si>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</si>
  <si>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</si>
  <si>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</si>
  <si>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</si>
  <si>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</si>
  <si>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</si>
  <si>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</si>
  <si>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</si>
  <si>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</si>
  <si>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</si>
  <si>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</si>
  <si>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</si>
  <si>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</si>
  <si>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</si>
  <si>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</si>
  <si>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</si>
  <si>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</si>
  <si>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</si>
  <si>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</si>
  <si>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</si>
  <si>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</si>
  <si>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</si>
  <si>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</si>
  <si>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</si>
  <si>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</si>
  <si>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</si>
  <si>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</si>
  <si>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</si>
  <si>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</si>
  <si>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</si>
  <si>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</si>
  <si>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</si>
  <si>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</si>
  <si>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</si>
  <si>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</si>
  <si>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</si>
  <si>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</si>
  <si>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</si>
  <si>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</si>
  <si>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</si>
  <si>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</si>
  <si>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</si>
  <si>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</si>
  <si>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</si>
  <si>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</si>
  <si>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</si>
  <si>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</si>
  <si>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</si>
  <si>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</si>
  <si>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</si>
  <si>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</si>
  <si>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</si>
  <si>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</si>
  <si>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</si>
  <si>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</si>
  <si>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</si>
  <si>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</si>
  <si>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</si>
  <si>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</si>
  <si>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</si>
  <si>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</si>
  <si>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</si>
  <si>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</si>
  <si>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</si>
  <si>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</si>
  <si>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</si>
  <si>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</si>
  <si>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</si>
  <si>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</si>
  <si>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</si>
  <si>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</si>
  <si>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</si>
  <si>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</si>
  <si>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</si>
  <si>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</si>
  <si>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</si>
  <si>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</si>
  <si>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</si>
  <si>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</si>
  <si>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</si>
  <si>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</si>
  <si>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</si>
  <si>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</si>
  <si>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</si>
  <si>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</si>
  <si>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</si>
  <si>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</si>
  <si>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</si>
  <si>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</si>
  <si>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</si>
  <si>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</si>
  <si>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</si>
  <si>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</si>
  <si>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</si>
  <si>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</si>
  <si>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</si>
  <si>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</si>
  <si>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</si>
  <si>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</si>
  <si>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</si>
  <si>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</si>
  <si>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</si>
  <si>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</si>
  <si>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</si>
  <si>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</si>
  <si>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</si>
  <si>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</si>
  <si>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</si>
  <si>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</si>
  <si>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</si>
  <si>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</si>
  <si>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</si>
  <si>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</si>
  <si>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</si>
  <si>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</si>
  <si>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</si>
  <si>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</si>
  <si>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</si>
  <si>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</si>
  <si>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</si>
  <si>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</si>
  <si>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</si>
  <si>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</si>
  <si>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</si>
  <si>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</si>
  <si>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</si>
  <si>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</si>
  <si>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</si>
  <si>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</si>
  <si>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</si>
  <si>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</si>
  <si>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</si>
  <si>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</si>
  <si>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</si>
  <si>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</si>
  <si>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</si>
  <si>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</si>
  <si>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</si>
  <si>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</si>
  <si>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</si>
  <si>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</si>
  <si>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</si>
  <si>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</si>
  <si>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</si>
  <si>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</si>
  <si>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</si>
  <si>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</si>
  <si>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</si>
  <si>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</si>
  <si>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</si>
  <si>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</si>
  <si>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</si>
  <si>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</si>
  <si>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</si>
  <si>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</si>
  <si>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</si>
  <si>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</si>
  <si>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</si>
  <si>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</si>
  <si>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</si>
  <si>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</si>
  <si>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</si>
  <si>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</si>
  <si>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</si>
  <si>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</si>
  <si>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</si>
  <si>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</si>
  <si>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</si>
  <si>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</si>
  <si>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</si>
  <si>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</si>
  <si>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</si>
  <si>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</si>
  <si>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</si>
  <si>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</si>
  <si>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</si>
  <si>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</si>
  <si>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</si>
  <si>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</si>
  <si>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</si>
  <si>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</si>
  <si>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</si>
  <si>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</si>
  <si>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</si>
  <si>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</si>
  <si>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</si>
  <si>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</si>
  <si>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</si>
  <si>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</si>
  <si>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</si>
  <si>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</si>
  <si>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</si>
  <si>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</si>
  <si>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</si>
  <si>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</si>
  <si>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</si>
  <si>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</si>
  <si>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</si>
  <si>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</si>
  <si>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</si>
  <si>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</si>
  <si>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</si>
  <si>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</si>
  <si>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</si>
  <si>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</si>
  <si>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</si>
  <si>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</si>
  <si>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</si>
  <si>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</si>
  <si>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</si>
  <si>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</si>
  <si>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</si>
  <si>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</si>
  <si>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</si>
  <si>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</si>
  <si>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</si>
  <si>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</si>
  <si>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</si>
  <si>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</si>
  <si>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</si>
  <si>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</si>
  <si>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</si>
  <si>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</si>
  <si>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</si>
  <si>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</si>
  <si>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</si>
  <si>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</si>
  <si>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</si>
  <si>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</si>
  <si>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</si>
  <si>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</si>
  <si>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</si>
  <si>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</si>
  <si>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</si>
  <si>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</si>
  <si>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</si>
  <si>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</si>
  <si>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</si>
  <si>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</si>
  <si>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</si>
  <si>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</si>
  <si>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</si>
  <si>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</si>
  <si>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</si>
  <si>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</si>
  <si>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</si>
  <si>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</si>
  <si>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</si>
  <si>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</si>
  <si>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</si>
  <si>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</si>
  <si>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</si>
  <si>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</si>
  <si>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</si>
  <si>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</si>
  <si>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</si>
  <si>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</si>
  <si>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</si>
  <si>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</si>
  <si>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</si>
  <si>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</si>
  <si>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</si>
  <si>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</si>
  <si>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</si>
  <si>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</si>
  <si>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</si>
  <si>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</si>
  <si>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</si>
  <si>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</si>
  <si>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</si>
  <si>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</si>
  <si>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</si>
  <si>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</si>
  <si>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</si>
  <si>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</si>
  <si>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</si>
  <si>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</si>
  <si>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</si>
  <si>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</si>
  <si>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</si>
  <si>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</si>
  <si>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</si>
  <si>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</si>
  <si>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</si>
  <si>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</si>
  <si>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</si>
  <si>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</si>
  <si>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</si>
  <si>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</si>
  <si>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</si>
  <si>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</si>
  <si>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</si>
  <si>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</si>
  <si>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</si>
  <si>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</si>
  <si>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</si>
  <si>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</si>
  <si>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</si>
  <si>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</si>
  <si>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</si>
  <si>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</si>
  <si>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</si>
  <si>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</si>
  <si>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</si>
  <si>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</si>
  <si>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</si>
  <si>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</si>
  <si>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</si>
  <si>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</si>
  <si>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</si>
  <si>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</si>
  <si>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</si>
  <si>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</si>
  <si>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</si>
  <si>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</si>
  <si>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</si>
  <si>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</si>
  <si>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</si>
  <si>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</si>
  <si>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</si>
  <si>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</si>
  <si>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</si>
  <si>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</si>
  <si>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</si>
  <si>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</si>
  <si>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</si>
  <si>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</si>
  <si>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</si>
  <si>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</si>
  <si>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</si>
  <si>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</si>
  <si>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</si>
  <si>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</si>
  <si>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</si>
  <si>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</si>
  <si>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</si>
  <si>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</si>
  <si>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</si>
  <si>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</si>
  <si>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</si>
  <si>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</si>
  <si>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</si>
  <si>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</si>
  <si>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</si>
  <si>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</si>
  <si>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</si>
  <si>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</si>
  <si>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</si>
  <si>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</si>
  <si>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</si>
  <si>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</si>
  <si>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</si>
  <si>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</si>
  <si>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</si>
  <si>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</si>
  <si>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</si>
  <si>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</si>
  <si>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</si>
  <si>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</si>
  <si>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</si>
  <si>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</si>
  <si>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</si>
  <si>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</si>
  <si>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</si>
  <si>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</si>
  <si>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</si>
  <si>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</si>
  <si>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</si>
  <si>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</si>
  <si>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</si>
  <si>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</si>
  <si>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</si>
  <si>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</si>
  <si>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</si>
  <si>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</si>
  <si>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</si>
  <si>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</si>
  <si>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</si>
  <si>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</si>
  <si>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</si>
  <si>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</si>
  <si>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</si>
  <si>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</si>
  <si>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</si>
  <si>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</si>
  <si>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</si>
  <si>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</si>
  <si>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</si>
  <si>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</si>
  <si>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</si>
  <si>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</si>
  <si>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</si>
  <si>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</si>
  <si>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</si>
  <si>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</si>
  <si>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</si>
  <si>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</si>
  <si>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</si>
  <si>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</si>
  <si>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</si>
  <si>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</si>
  <si>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</si>
  <si>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</si>
  <si>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</si>
  <si>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</si>
  <si>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</si>
  <si>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</si>
  <si>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</si>
  <si>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</si>
  <si>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</si>
  <si>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</si>
  <si>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</si>
  <si>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</si>
  <si>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</si>
  <si>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</si>
  <si>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</si>
  <si>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</si>
  <si>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</si>
  <si>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</si>
  <si>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</si>
  <si>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</si>
  <si>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</si>
  <si>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</si>
  <si>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</si>
  <si>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</si>
  <si>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</si>
  <si>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</si>
  <si>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</si>
  <si>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</si>
  <si>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</si>
  <si>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</si>
  <si>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</si>
  <si>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</si>
  <si>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</si>
  <si>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</si>
  <si>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</si>
  <si>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</si>
  <si>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</si>
  <si>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</si>
  <si>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</si>
  <si>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</si>
  <si>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</si>
  <si>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</si>
  <si>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</si>
  <si>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</si>
  <si>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</si>
  <si>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</si>
  <si>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</si>
  <si>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</si>
  <si>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</si>
  <si>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</si>
  <si>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</si>
  <si>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</si>
  <si>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</si>
  <si>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</si>
  <si>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</si>
  <si>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</si>
  <si>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</si>
  <si>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</si>
  <si>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</si>
  <si>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</si>
  <si>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</si>
  <si>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</si>
  <si>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</si>
  <si>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</si>
  <si>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</si>
  <si>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</si>
  <si>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</si>
  <si>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</si>
  <si>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</si>
  <si>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</si>
  <si>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</si>
  <si>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</si>
  <si>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</si>
  <si>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</si>
  <si>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</si>
  <si>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</si>
  <si>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</si>
  <si>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</si>
  <si>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</si>
  <si>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</si>
  <si>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</si>
  <si>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</si>
  <si>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</si>
  <si>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</si>
  <si>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</si>
  <si>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</si>
  <si>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</si>
  <si>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</si>
  <si>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</si>
  <si>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</si>
  <si>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</si>
  <si>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</si>
  <si>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</si>
  <si>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</si>
  <si>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</si>
  <si>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</si>
  <si>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</si>
  <si>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</si>
  <si>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</si>
  <si>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</si>
  <si>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</si>
  <si>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</si>
  <si>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</si>
  <si>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</si>
  <si>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</si>
  <si>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</si>
  <si>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</si>
  <si>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</si>
  <si>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</si>
  <si>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</si>
  <si>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</si>
  <si>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</si>
  <si>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</si>
  <si>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</si>
  <si>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</si>
  <si>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</si>
  <si>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</si>
  <si>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</si>
  <si>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</si>
  <si>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</si>
  <si>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</si>
  <si>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</si>
  <si>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</si>
  <si>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</si>
  <si>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</si>
  <si>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</si>
  <si>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</si>
  <si>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</si>
  <si>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</si>
  <si>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</si>
  <si>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</si>
  <si>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</si>
  <si>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</si>
  <si>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</si>
  <si>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</si>
  <si>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</si>
  <si>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</si>
  <si>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</si>
  <si>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</si>
  <si>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</si>
  <si>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</si>
  <si>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</si>
  <si>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</si>
  <si>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</si>
  <si>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</si>
  <si>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</si>
  <si>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</si>
  <si>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</si>
  <si>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</si>
  <si>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</si>
  <si>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</si>
  <si>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</si>
  <si>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</si>
  <si>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</si>
  <si>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</si>
  <si>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</si>
  <si>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</si>
  <si>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</si>
  <si>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</si>
  <si>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</si>
  <si>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</si>
  <si>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</si>
  <si>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</si>
  <si>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</si>
  <si>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</si>
  <si>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</si>
  <si>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</si>
  <si>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</si>
  <si>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</si>
  <si>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</si>
  <si>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</si>
  <si>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</si>
  <si>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</si>
  <si>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</si>
  <si>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</si>
  <si>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</si>
  <si>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</si>
  <si>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</si>
  <si>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</si>
  <si>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</si>
  <si>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</si>
  <si>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</si>
  <si>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</si>
  <si>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</si>
  <si>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</si>
  <si>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</si>
  <si>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</si>
  <si>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</si>
  <si>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</si>
  <si>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</si>
  <si>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</si>
  <si>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</si>
  <si>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</si>
  <si>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</si>
  <si>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</si>
  <si>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</si>
  <si>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</si>
  <si>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</si>
  <si>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</si>
  <si>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</si>
  <si>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</si>
  <si>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</si>
  <si>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</si>
  <si>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</si>
  <si>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</si>
  <si>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</si>
  <si>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</si>
  <si>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</si>
  <si>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</si>
  <si>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</si>
  <si>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</si>
  <si>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</si>
  <si>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</si>
  <si>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</si>
  <si>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</si>
  <si>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</si>
  <si>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</si>
  <si>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</si>
  <si>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</si>
  <si>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</si>
  <si>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</si>
  <si>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</si>
  <si>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</si>
  <si>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</si>
  <si>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</si>
  <si>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</si>
  <si>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</si>
  <si>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</si>
  <si>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</si>
  <si>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</si>
  <si>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</si>
  <si>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</si>
  <si>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</si>
  <si>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</si>
  <si>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</si>
  <si>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</si>
  <si>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</si>
  <si>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</si>
  <si>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</si>
  <si>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</si>
  <si>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</si>
  <si>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</si>
  <si>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</si>
  <si>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</si>
  <si>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</si>
  <si>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</si>
  <si>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</si>
  <si>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</si>
  <si>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</si>
  <si>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</si>
  <si>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</si>
  <si>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</si>
  <si>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</si>
  <si>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</si>
  <si>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</si>
  <si>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</si>
  <si>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</si>
  <si>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</si>
  <si>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</si>
  <si>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</si>
  <si>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</si>
  <si>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</si>
  <si>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</si>
  <si>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</si>
  <si>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</si>
  <si>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</si>
  <si>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</si>
  <si>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</si>
  <si>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</si>
  <si>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</si>
  <si>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</si>
  <si>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</si>
  <si>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</si>
  <si>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</si>
  <si>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</si>
  <si>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</si>
  <si>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</si>
  <si>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</si>
  <si>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</si>
  <si>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</si>
  <si>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</si>
  <si>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</si>
  <si>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</si>
  <si>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</si>
  <si>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</si>
  <si>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</si>
  <si>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</si>
  <si>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</si>
  <si>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</si>
  <si>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</si>
  <si>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</si>
  <si>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</si>
  <si>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</si>
  <si>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</si>
  <si>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</si>
  <si>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</si>
  <si>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</si>
  <si>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</si>
  <si>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</si>
  <si>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</si>
  <si>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</si>
  <si>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</si>
  <si>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</si>
  <si>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</si>
  <si>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</si>
  <si>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</si>
  <si>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</si>
  <si>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</si>
  <si>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</si>
  <si>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</si>
  <si>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</si>
  <si>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</si>
  <si>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</si>
  <si>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</si>
  <si>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</si>
  <si>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</si>
  <si>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</si>
  <si>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</si>
  <si>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</si>
  <si>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</si>
  <si>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</si>
  <si>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</si>
  <si>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</si>
  <si>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</si>
  <si>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</si>
  <si>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</si>
  <si>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</si>
  <si>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</si>
  <si>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</si>
  <si>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</si>
  <si>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</si>
  <si>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</si>
  <si>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</si>
  <si>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</si>
  <si>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</si>
  <si>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</si>
  <si>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</si>
  <si>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</si>
  <si>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</si>
  <si>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</si>
  <si>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</si>
  <si>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</si>
  <si>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</si>
  <si>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</si>
  <si>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</si>
  <si>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</si>
  <si>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</si>
  <si>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</si>
  <si>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</si>
  <si>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</si>
  <si>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</si>
  <si>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</si>
  <si>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</si>
  <si>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</si>
  <si>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</si>
  <si>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</si>
  <si>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</si>
  <si>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</si>
  <si>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</si>
  <si>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</si>
  <si>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</si>
  <si>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</si>
  <si>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</si>
  <si>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</si>
  <si>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</si>
  <si>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</si>
  <si>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</si>
  <si>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</si>
  <si>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</si>
  <si>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</si>
  <si>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</si>
  <si>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</si>
  <si>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</si>
  <si>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</si>
  <si>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</si>
  <si>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</si>
  <si>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</si>
  <si>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</si>
  <si>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</si>
  <si>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</si>
  <si>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</si>
  <si>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</si>
  <si>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</si>
  <si>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</si>
  <si>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</si>
  <si>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</si>
  <si>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</si>
  <si>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</si>
  <si>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</si>
  <si>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</si>
  <si>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</si>
  <si>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</si>
  <si>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</si>
  <si>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</si>
  <si>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</si>
  <si>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</si>
  <si>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</si>
  <si>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</si>
  <si>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</si>
  <si>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</si>
  <si>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</si>
  <si>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</si>
  <si>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</si>
  <si>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</si>
  <si>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</si>
  <si>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</si>
  <si>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</si>
  <si>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</si>
  <si>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</si>
  <si>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</si>
  <si>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</si>
  <si>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</si>
  <si>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</si>
  <si>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</si>
  <si>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</si>
  <si>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</si>
  <si>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</si>
  <si>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</si>
  <si>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</si>
  <si>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</si>
  <si>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</si>
  <si>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</si>
  <si>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</si>
  <si>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</si>
  <si>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</si>
  <si>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</si>
  <si>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</si>
  <si>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</si>
  <si>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</si>
  <si>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</si>
  <si>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</si>
  <si>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</si>
  <si>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</si>
  <si>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</si>
  <si>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</si>
  <si>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</si>
  <si>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</si>
  <si>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</si>
  <si>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</si>
  <si>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</si>
  <si>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</si>
  <si>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</si>
  <si>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</si>
  <si>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</si>
  <si>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</si>
  <si>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</si>
  <si>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</si>
  <si>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</si>
  <si>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</si>
  <si>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</si>
  <si>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</si>
  <si>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</si>
  <si>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</si>
  <si>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</si>
  <si>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</si>
  <si>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</si>
  <si>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</si>
  <si>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</si>
  <si>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</si>
  <si>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</si>
  <si>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</si>
  <si>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</si>
  <si>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</si>
  <si>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</si>
  <si>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</si>
  <si>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</si>
  <si>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</si>
  <si>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</si>
  <si>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</si>
  <si>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</si>
  <si>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</si>
  <si>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</si>
  <si>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</si>
  <si>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</si>
  <si>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</si>
  <si>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</si>
  <si>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</si>
  <si>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</si>
  <si>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</si>
  <si>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</si>
  <si>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</si>
  <si>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</si>
  <si>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</si>
  <si>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</si>
  <si>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</si>
  <si>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</si>
  <si>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</si>
  <si>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</si>
  <si>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</si>
  <si>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</si>
  <si>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</si>
  <si>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</si>
  <si>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</si>
  <si>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</si>
  <si>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</si>
  <si>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</si>
  <si>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</si>
  <si>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</si>
  <si>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</si>
  <si>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</si>
  <si>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</si>
  <si>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</si>
  <si>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</si>
  <si>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</si>
  <si>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</si>
  <si>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</si>
  <si>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</si>
  <si>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</si>
  <si>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</si>
  <si>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</si>
  <si>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</si>
  <si>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</si>
  <si>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</si>
  <si>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</si>
  <si>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</si>
  <si>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</si>
  <si>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</si>
  <si>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</si>
  <si>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</si>
  <si>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</si>
  <si>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</si>
  <si>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</si>
  <si>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</si>
  <si>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</si>
  <si>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</si>
  <si>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</si>
  <si>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</si>
  <si>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</si>
  <si>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</si>
  <si>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</si>
  <si>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</si>
  <si>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</si>
  <si>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</si>
  <si>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</si>
  <si>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</si>
  <si>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</si>
  <si>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</si>
  <si>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</si>
  <si>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</si>
  <si>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</si>
  <si>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</si>
  <si>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</si>
  <si>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</si>
  <si>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</si>
  <si>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</si>
  <si>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</si>
  <si>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</si>
  <si>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</si>
  <si>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</si>
  <si>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</si>
  <si>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</si>
  <si>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</si>
  <si>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</si>
  <si>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</si>
  <si>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</si>
  <si>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</si>
  <si>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</si>
  <si>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</si>
  <si>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</si>
  <si>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</si>
  <si>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</si>
  <si>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</si>
  <si>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</si>
  <si>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</si>
  <si>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</si>
  <si>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</si>
  <si>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</si>
  <si>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</si>
  <si>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</si>
  <si>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</si>
  <si>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</si>
  <si>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</si>
  <si>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</si>
  <si>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</si>
  <si>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</si>
  <si>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</si>
  <si>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</si>
  <si>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</si>
  <si>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</si>
  <si>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</si>
  <si>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</si>
  <si>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</si>
  <si>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</si>
  <si>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</si>
  <si>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</si>
  <si>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</si>
  <si>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</si>
  <si>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</si>
  <si>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</si>
  <si>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</si>
  <si>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</si>
  <si>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</si>
  <si>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</si>
  <si>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</si>
  <si>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</si>
  <si>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</si>
  <si>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</si>
  <si>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</si>
  <si>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</si>
  <si>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</si>
  <si>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</si>
  <si>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</si>
  <si>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</si>
  <si>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</si>
  <si>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</si>
  <si>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</si>
  <si>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</si>
  <si>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</si>
  <si>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</si>
  <si>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</si>
  <si>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</si>
  <si>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</si>
  <si>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</si>
  <si>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</si>
  <si>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</si>
  <si>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</si>
  <si>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</si>
  <si>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</si>
  <si>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</si>
  <si>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</si>
  <si>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</si>
  <si>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</si>
  <si>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</si>
  <si>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</si>
  <si>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</si>
  <si>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</si>
  <si>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</si>
  <si>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</si>
  <si>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</si>
  <si>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</si>
  <si>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</si>
  <si>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</si>
  <si>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</si>
  <si>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</si>
  <si>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</si>
  <si>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</si>
  <si>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</si>
  <si>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</si>
  <si>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</si>
  <si>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</si>
  <si>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</si>
  <si>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</si>
  <si>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</si>
  <si>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</si>
  <si>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</si>
  <si>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</si>
  <si>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</si>
  <si>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</si>
  <si>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</si>
  <si>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</si>
  <si>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</si>
  <si>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</si>
  <si>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</si>
  <si>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</si>
  <si>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</si>
  <si>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</si>
  <si>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</si>
  <si>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</si>
  <si>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</si>
  <si>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</si>
  <si>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</si>
  <si>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</si>
  <si>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</si>
  <si>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</si>
  <si>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</si>
  <si>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</si>
  <si>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</si>
  <si>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</si>
  <si>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</si>
  <si>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</si>
  <si>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</si>
  <si>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</si>
  <si>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</si>
  <si>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</si>
  <si>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</si>
  <si>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</si>
  <si>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</si>
  <si>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</si>
  <si>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</si>
  <si>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</si>
  <si>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</si>
  <si>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</si>
  <si>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</si>
  <si>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</si>
  <si>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</si>
  <si>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</si>
  <si>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</si>
  <si>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</si>
  <si>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</si>
  <si>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</si>
  <si>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</si>
  <si>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</si>
  <si>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</si>
  <si>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</si>
  <si>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</si>
  <si>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</si>
  <si>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</si>
  <si>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</si>
  <si>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</si>
  <si>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</si>
  <si>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</si>
  <si>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</si>
  <si>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</si>
  <si>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</si>
  <si>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</si>
  <si>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</si>
  <si>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</si>
  <si>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</si>
  <si>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</si>
  <si>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</si>
  <si>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</si>
  <si>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</si>
  <si>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</si>
  <si>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</si>
  <si>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</si>
  <si>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</si>
  <si>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</si>
  <si>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</si>
  <si>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</si>
  <si>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</si>
  <si>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</si>
  <si>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</si>
  <si>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</si>
  <si>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</si>
  <si>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</si>
  <si>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</si>
  <si>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</si>
  <si>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</si>
  <si>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</si>
  <si>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</si>
  <si>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</si>
  <si>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</si>
  <si>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</si>
  <si>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</si>
  <si>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</si>
  <si>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</si>
  <si>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</si>
  <si>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</si>
  <si>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</si>
  <si>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</si>
  <si>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</si>
  <si>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</si>
  <si>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</si>
  <si>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</si>
  <si>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</si>
  <si>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</si>
  <si>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</si>
  <si>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</si>
  <si>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</si>
  <si>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</si>
  <si>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</si>
  <si>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</si>
  <si>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</si>
  <si>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</si>
  <si>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</si>
  <si>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</si>
  <si>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</si>
  <si>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</si>
  <si>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</si>
  <si>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</si>
  <si>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</si>
  <si>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</si>
  <si>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</si>
  <si>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</si>
  <si>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</si>
  <si>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</si>
  <si>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</si>
  <si>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</si>
  <si>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</si>
  <si>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</si>
  <si>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</si>
  <si>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</si>
  <si>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</si>
  <si>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</si>
  <si>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</si>
  <si>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</si>
  <si>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</si>
  <si>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</si>
  <si>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</si>
  <si>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</si>
  <si>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</si>
  <si>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</si>
  <si>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</si>
  <si>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</si>
  <si>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</si>
  <si>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</si>
  <si>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</si>
  <si>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</si>
  <si>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</si>
  <si>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</si>
  <si>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</si>
  <si>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</si>
  <si>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</si>
  <si>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</si>
  <si>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</si>
  <si>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</si>
  <si>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</si>
  <si>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</si>
  <si>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</si>
  <si>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</si>
  <si>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</si>
  <si>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</si>
  <si>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</si>
  <si>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</si>
  <si>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</si>
  <si>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</si>
  <si>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</si>
  <si>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</si>
  <si>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</si>
  <si>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</si>
  <si>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</si>
  <si>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</si>
  <si>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</si>
  <si>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</si>
  <si>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</si>
  <si>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</si>
  <si>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</si>
  <si>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</si>
  <si>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</si>
  <si>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</si>
  <si>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</si>
  <si>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</si>
  <si>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</si>
  <si>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</si>
  <si>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</si>
  <si>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</si>
  <si>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</si>
  <si>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</si>
  <si>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</si>
  <si>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</si>
  <si>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</si>
  <si>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</si>
  <si>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</si>
  <si>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</si>
  <si>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</si>
  <si>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</si>
  <si>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</si>
  <si>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</si>
  <si>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</si>
  <si>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</si>
  <si>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</si>
  <si>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</si>
  <si>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</si>
  <si>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</si>
  <si>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</si>
  <si>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</si>
  <si>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</si>
  <si>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</si>
  <si>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</si>
  <si>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</si>
  <si>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</si>
  <si>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</si>
  <si>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</si>
  <si>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</si>
  <si>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</si>
  <si>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</si>
  <si>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</si>
  <si>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</si>
  <si>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</si>
  <si>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</si>
  <si>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</si>
  <si>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</si>
  <si>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</si>
  <si>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</si>
  <si>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</si>
  <si>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</si>
  <si>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</si>
  <si>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</si>
  <si>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</si>
  <si>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</si>
  <si>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</si>
  <si>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</si>
  <si>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</si>
  <si>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</si>
  <si>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</si>
  <si>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</si>
  <si>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</si>
  <si>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</si>
  <si>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</si>
  <si>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</si>
  <si>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</si>
  <si>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</si>
  <si>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</si>
  <si>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</si>
  <si>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</si>
  <si>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</si>
  <si>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</si>
  <si>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</si>
  <si>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</si>
  <si>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</si>
  <si>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</si>
  <si>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</si>
  <si>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</si>
  <si>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</si>
  <si>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</si>
  <si>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</si>
  <si>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</si>
  <si>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</si>
  <si>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</si>
  <si>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</si>
  <si>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</si>
  <si>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</si>
  <si>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</si>
  <si>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</si>
  <si>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</si>
  <si>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</si>
  <si>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</si>
  <si>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</si>
  <si>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</si>
  <si>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</si>
  <si>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</si>
  <si>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</si>
  <si>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</si>
  <si>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</si>
  <si>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</si>
  <si>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</si>
  <si>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</si>
  <si>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</si>
  <si>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</si>
  <si>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</si>
  <si>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</si>
  <si>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</si>
  <si>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</si>
  <si>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</si>
  <si>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</si>
  <si>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</si>
  <si>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</si>
  <si>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</si>
  <si>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</si>
  <si>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</si>
  <si>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</si>
  <si>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</si>
  <si>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</si>
  <si>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</si>
  <si>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</si>
  <si>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</si>
  <si>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</si>
  <si>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</si>
  <si>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</si>
  <si>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</si>
  <si>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</si>
  <si>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</si>
  <si>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</si>
  <si>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</si>
  <si>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</si>
  <si>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</si>
  <si>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</si>
  <si>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</si>
  <si>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</si>
  <si>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</si>
  <si>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</si>
  <si>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</si>
  <si>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</si>
  <si>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</si>
  <si>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</si>
  <si>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</si>
  <si>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</si>
  <si>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</si>
  <si>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</si>
  <si>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</si>
  <si>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</si>
  <si>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</si>
  <si>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</si>
  <si>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</si>
  <si>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</si>
  <si>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</si>
  <si>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</si>
  <si>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</si>
  <si>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</si>
  <si>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</si>
  <si>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</si>
  <si>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</si>
  <si>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</si>
  <si>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</si>
  <si>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</si>
  <si>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</si>
  <si>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</si>
  <si>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</si>
  <si>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</si>
  <si>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</si>
  <si>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</si>
  <si>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</si>
  <si>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</si>
  <si>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</si>
  <si>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</si>
  <si>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</si>
  <si>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</si>
  <si>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</si>
  <si>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</si>
  <si>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</si>
  <si>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</si>
  <si>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</si>
  <si>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</si>
  <si>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</si>
  <si>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</si>
  <si>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</si>
  <si>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</si>
  <si>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</si>
  <si>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</si>
  <si>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</si>
  <si>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</si>
  <si>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</si>
  <si>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</si>
  <si>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</si>
  <si>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</si>
  <si>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</si>
  <si>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</si>
  <si>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</si>
  <si>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</si>
  <si>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</si>
  <si>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</si>
  <si>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</si>
  <si>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</si>
  <si>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</si>
  <si>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</si>
  <si>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</si>
  <si>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</si>
  <si>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</si>
  <si>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</si>
  <si>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</si>
  <si>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</si>
  <si>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</si>
  <si>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</si>
  <si>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</si>
  <si>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</si>
  <si>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</si>
  <si>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</si>
  <si>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</si>
  <si>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</si>
  <si>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</si>
  <si>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</si>
  <si>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</si>
  <si>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</si>
  <si>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</si>
  <si>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</si>
  <si>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</si>
  <si>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</si>
  <si>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</si>
  <si>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</si>
  <si>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</si>
  <si>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</si>
  <si>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</si>
  <si>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</si>
  <si>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</si>
  <si>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</si>
  <si>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</si>
  <si>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</si>
  <si>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</si>
  <si>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</si>
  <si>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</si>
  <si>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</si>
  <si>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</si>
  <si>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</si>
  <si>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</si>
  <si>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</si>
  <si>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</si>
  <si>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</si>
  <si>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</si>
  <si>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</si>
  <si>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</si>
  <si>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</si>
  <si>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</si>
  <si>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</si>
  <si>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</si>
  <si>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</si>
  <si>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</si>
  <si>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</si>
  <si>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</si>
  <si>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</si>
  <si>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</si>
  <si>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</si>
  <si>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</si>
  <si>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</si>
  <si>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</si>
  <si>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</si>
  <si>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</si>
  <si>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</si>
  <si>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</si>
  <si>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</si>
  <si>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</si>
  <si>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</si>
  <si>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</si>
  <si>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</si>
  <si>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</si>
  <si>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</si>
  <si>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</si>
  <si>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</si>
  <si>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</si>
  <si>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</si>
  <si>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</si>
  <si>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</si>
  <si>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</si>
  <si>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</si>
  <si>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</si>
  <si>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</si>
  <si>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</si>
  <si>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</si>
  <si>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</si>
  <si>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</si>
  <si>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</si>
  <si>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</si>
  <si>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</si>
  <si>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</si>
  <si>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</si>
  <si>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</si>
  <si>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</si>
  <si>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</si>
  <si>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</si>
  <si>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</si>
  <si>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</si>
  <si>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</si>
  <si>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</si>
  <si>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</si>
  <si>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</si>
  <si>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</si>
  <si>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</si>
  <si>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</si>
  <si>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</si>
  <si>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</si>
  <si>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</si>
  <si>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</si>
  <si>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</si>
  <si>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</si>
  <si>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</si>
  <si>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</si>
  <si>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</si>
  <si>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</si>
  <si>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</si>
  <si>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</si>
  <si>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</si>
  <si>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</si>
  <si>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</si>
  <si>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</si>
  <si>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</si>
  <si>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</si>
  <si>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</si>
  <si>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</si>
  <si>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</si>
  <si>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</si>
  <si>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</si>
  <si>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</si>
  <si>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</si>
  <si>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</si>
  <si>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</si>
  <si>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</si>
  <si>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</si>
  <si>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</si>
  <si>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</si>
  <si>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</si>
  <si>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</si>
  <si>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</si>
  <si>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</si>
  <si>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</si>
  <si>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</si>
  <si>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</si>
  <si>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</si>
  <si>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</si>
  <si>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</si>
  <si>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</si>
  <si>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</si>
  <si>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</si>
  <si>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</si>
  <si>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</si>
  <si>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</si>
  <si>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</si>
  <si>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</si>
  <si>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</si>
  <si>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</si>
  <si>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</si>
  <si>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</si>
  <si>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</si>
  <si>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</si>
  <si>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</si>
  <si>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</si>
  <si>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</si>
  <si>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</si>
  <si>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</si>
  <si>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</si>
  <si>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</si>
  <si>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</si>
  <si>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</si>
  <si>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</si>
  <si>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</si>
  <si>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</si>
  <si>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</si>
  <si>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</si>
  <si>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</si>
  <si>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</si>
  <si>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</si>
  <si>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</si>
  <si>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</si>
  <si>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</si>
  <si>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</si>
  <si>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</si>
  <si>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</si>
  <si>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</si>
  <si>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</si>
  <si>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</si>
  <si>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</si>
  <si>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</si>
  <si>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</si>
  <si>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</si>
  <si>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</si>
  <si>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</si>
  <si>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</si>
  <si>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</si>
  <si>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</si>
  <si>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</si>
  <si>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</si>
  <si>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</si>
  <si>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</si>
  <si>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</si>
  <si>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</si>
  <si>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</si>
  <si>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</si>
  <si>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</si>
  <si>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</si>
  <si>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</si>
  <si>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</si>
  <si>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</si>
  <si>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</si>
  <si>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</si>
  <si>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</si>
  <si>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</si>
  <si>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</si>
  <si>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</si>
  <si>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</si>
  <si>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</si>
  <si>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</si>
  <si>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</si>
  <si>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</si>
  <si>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</si>
  <si>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</si>
  <si>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</si>
  <si>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</si>
  <si>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</si>
  <si>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</si>
  <si>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</si>
  <si>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</si>
  <si>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</si>
  <si>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</si>
  <si>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</si>
  <si>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</si>
  <si>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</si>
  <si>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</si>
  <si>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</si>
  <si>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</si>
  <si>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</si>
  <si>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</si>
  <si>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</si>
  <si>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</si>
  <si>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</si>
  <si>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</si>
  <si>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</si>
  <si>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</si>
  <si>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</si>
  <si>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</si>
  <si>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</si>
  <si>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</si>
  <si>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</si>
  <si>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</si>
  <si>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</si>
  <si>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</si>
  <si>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</si>
  <si>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</si>
  <si>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</si>
  <si>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</si>
  <si>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</si>
  <si>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</si>
  <si>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</si>
  <si>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</si>
  <si>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</si>
  <si>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</si>
  <si>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</si>
  <si>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</si>
  <si>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</si>
  <si>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</si>
  <si>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</si>
  <si>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</si>
  <si>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</si>
  <si>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</si>
  <si>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</si>
  <si>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</si>
  <si>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</si>
  <si>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</si>
  <si>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</si>
  <si>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</si>
  <si>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</si>
  <si>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</si>
  <si>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</si>
  <si>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</si>
  <si>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</si>
  <si>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</si>
  <si>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</si>
  <si>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</si>
  <si>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</si>
  <si>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</si>
  <si>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</si>
  <si>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</si>
  <si>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</si>
  <si>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</si>
  <si>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</si>
  <si>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</si>
  <si>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</si>
  <si>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</si>
  <si>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</si>
  <si>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</si>
  <si>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</si>
  <si>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</si>
  <si>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</si>
  <si>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</si>
  <si>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</si>
  <si>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</si>
  <si>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</si>
  <si>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</si>
  <si>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</si>
  <si>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</si>
  <si>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</si>
  <si>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</si>
  <si>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</si>
  <si>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</si>
  <si>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</si>
  <si>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</si>
  <si>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</si>
  <si>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</si>
  <si>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</si>
  <si>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</si>
  <si>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</si>
  <si>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</si>
  <si>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</si>
  <si>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</si>
  <si>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</si>
  <si>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</si>
  <si>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</si>
  <si>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</si>
  <si>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</si>
  <si>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</si>
  <si>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</si>
  <si>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</si>
  <si>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</si>
  <si>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</si>
  <si>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</si>
  <si>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</si>
  <si>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</si>
  <si>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</si>
  <si>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</si>
  <si>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</si>
  <si>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</si>
  <si>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</si>
  <si>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</si>
  <si>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</si>
  <si>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</si>
  <si>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</si>
  <si>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</si>
  <si>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</si>
  <si>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</si>
  <si>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</si>
  <si>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</si>
  <si>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</si>
  <si>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</si>
  <si>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</si>
  <si>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</si>
  <si>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</si>
  <si>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</si>
  <si>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</si>
  <si>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</si>
  <si>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</si>
  <si>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</si>
  <si>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</si>
  <si>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</si>
  <si>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</si>
  <si>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</si>
  <si>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</si>
  <si>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</si>
  <si>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</si>
  <si>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</si>
  <si>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</si>
  <si>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</si>
  <si>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</si>
  <si>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</si>
  <si>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</si>
  <si>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</si>
  <si>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</si>
  <si>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</si>
  <si>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</si>
  <si>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</si>
  <si>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</si>
  <si>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</si>
  <si>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</si>
  <si>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</si>
  <si>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</si>
  <si>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</si>
  <si>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</si>
  <si>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</si>
  <si>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</si>
  <si>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</si>
  <si>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</si>
  <si>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</si>
  <si>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</si>
  <si>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</si>
  <si>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</si>
  <si>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</si>
  <si>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</si>
  <si>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</si>
  <si>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</si>
  <si>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</si>
  <si>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</si>
  <si>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</si>
  <si>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</si>
  <si>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</si>
  <si>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</si>
  <si>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</si>
  <si>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</si>
  <si>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</si>
  <si>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</si>
  <si>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</si>
  <si>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</si>
  <si>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</si>
  <si>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</si>
  <si>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</si>
  <si>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</si>
  <si>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</si>
  <si>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</si>
  <si>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</si>
  <si>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</si>
  <si>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</si>
  <si>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</si>
  <si>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</si>
  <si>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</si>
  <si>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</si>
  <si>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</si>
  <si>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</si>
  <si>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</si>
  <si>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</si>
  <si>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</si>
  <si>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</si>
  <si>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</si>
  <si>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</si>
  <si>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</si>
  <si>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</si>
  <si>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</si>
  <si>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</si>
  <si>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</si>
  <si>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</si>
  <si>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</si>
  <si>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</si>
  <si>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</si>
  <si>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</si>
  <si>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</si>
  <si>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</si>
  <si>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</si>
  <si>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</si>
  <si>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</si>
  <si>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</si>
  <si>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</si>
  <si>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</si>
  <si>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</si>
  <si>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</si>
  <si>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</si>
  <si>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</si>
  <si>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</si>
  <si>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</si>
  <si>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</si>
  <si>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</si>
  <si>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</si>
  <si>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</si>
  <si>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</si>
  <si>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</si>
  <si>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</si>
  <si>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</si>
  <si>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</si>
  <si>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</si>
  <si>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</si>
  <si>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</si>
  <si>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</si>
  <si>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</si>
  <si>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</si>
  <si>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</si>
  <si>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</si>
  <si>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</si>
  <si>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</si>
  <si>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</si>
  <si>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</si>
  <si>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</si>
  <si>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</si>
  <si>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</si>
  <si>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</si>
  <si>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</si>
  <si>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</si>
  <si>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</si>
  <si>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</si>
  <si>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</si>
  <si>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</si>
  <si>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</si>
  <si>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</si>
  <si>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</si>
  <si>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</si>
  <si>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</si>
  <si>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</si>
  <si>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</si>
  <si>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</si>
  <si>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</si>
  <si>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</si>
  <si>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</si>
  <si>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</si>
  <si>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</si>
  <si>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</si>
  <si>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</si>
  <si>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</si>
  <si>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</si>
  <si>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</si>
  <si>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</si>
  <si>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</si>
  <si>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</si>
  <si>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</si>
  <si>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</si>
  <si>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</si>
  <si>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</si>
  <si>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</si>
  <si>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</si>
  <si>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</si>
  <si>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</si>
  <si>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</si>
  <si>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</si>
  <si>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</si>
  <si>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</si>
  <si>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</si>
  <si>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</si>
  <si>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</si>
  <si>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</si>
  <si>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</si>
  <si>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</si>
  <si>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</si>
  <si>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</si>
  <si>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</si>
  <si>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</si>
  <si>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</si>
  <si>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</si>
  <si>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</si>
  <si>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</si>
  <si>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</si>
  <si>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</si>
  <si>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</si>
  <si>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</si>
  <si>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</si>
  <si>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</si>
  <si>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</si>
  <si>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</si>
  <si>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</si>
  <si>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</si>
  <si>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</si>
  <si>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</si>
  <si>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</si>
  <si>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</si>
  <si>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</si>
  <si>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</si>
  <si>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</si>
  <si>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</si>
  <si>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</si>
  <si>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</si>
  <si>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</si>
  <si>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</si>
  <si>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</si>
  <si>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</si>
  <si>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</si>
  <si>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</si>
  <si>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</si>
  <si>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</si>
  <si>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</si>
  <si>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</si>
  <si>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</si>
  <si>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</si>
  <si>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</si>
  <si>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</si>
  <si>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</si>
  <si>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</si>
  <si>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</si>
  <si>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</si>
  <si>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</si>
  <si>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</si>
  <si>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</si>
  <si>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</si>
  <si>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</si>
  <si>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</si>
  <si>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</si>
  <si>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</si>
  <si>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</si>
  <si>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</si>
  <si>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</si>
  <si>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</si>
  <si>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</si>
  <si>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</si>
  <si>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</si>
  <si>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</si>
  <si>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</si>
  <si>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</si>
  <si>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</si>
  <si>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</si>
  <si>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</si>
  <si>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</si>
  <si>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</si>
  <si>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</si>
  <si>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</si>
  <si>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</si>
  <si>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</si>
  <si>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</si>
  <si>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</si>
  <si>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</si>
  <si>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</si>
  <si>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</si>
  <si>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</si>
  <si>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</si>
  <si>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</si>
  <si>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</si>
  <si>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</si>
  <si>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</si>
  <si>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</si>
  <si>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</si>
  <si>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</si>
  <si>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</si>
  <si>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</si>
  <si>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</si>
  <si>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</si>
  <si>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</si>
  <si>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</si>
  <si>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</si>
  <si>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</si>
  <si>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</si>
  <si>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</si>
  <si>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</si>
  <si>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</si>
  <si>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</si>
  <si>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</si>
  <si>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</si>
  <si>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</si>
  <si>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</si>
  <si>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</si>
  <si>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</si>
  <si>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</si>
  <si>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</si>
  <si>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</si>
  <si>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</si>
  <si>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</si>
  <si>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</si>
  <si>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</si>
  <si>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</si>
  <si>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</si>
  <si>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</si>
  <si>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</si>
  <si>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</si>
  <si>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</si>
  <si>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</si>
  <si>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</si>
  <si>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</si>
  <si>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</si>
  <si>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</si>
  <si>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</si>
  <si>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</si>
  <si>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</si>
  <si>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</si>
  <si>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</si>
  <si>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</si>
  <si>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</si>
  <si>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</si>
  <si>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</si>
  <si>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</si>
  <si>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</si>
  <si>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</si>
  <si>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</si>
  <si>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</si>
  <si>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</si>
  <si>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</si>
  <si>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</si>
  <si>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</si>
  <si>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</si>
  <si>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</si>
  <si>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</si>
  <si>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</si>
  <si>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</si>
  <si>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</si>
  <si>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</si>
  <si>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</si>
  <si>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</si>
  <si>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</si>
  <si>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</si>
  <si>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</si>
  <si>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</si>
  <si>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</si>
  <si>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</si>
  <si>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</si>
  <si>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</si>
  <si>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</si>
  <si>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</si>
  <si>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</si>
  <si>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</si>
  <si>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</si>
  <si>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</si>
  <si>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</si>
  <si>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</si>
  <si>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</si>
  <si>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</si>
  <si>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</si>
  <si>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</si>
  <si>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</si>
  <si>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</si>
  <si>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</si>
  <si>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</si>
  <si>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</si>
  <si>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</si>
  <si>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</si>
  <si>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</si>
  <si>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</si>
  <si>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</si>
  <si>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</si>
  <si>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</si>
  <si>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</si>
  <si>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</si>
  <si>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</si>
  <si>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</si>
  <si>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</si>
  <si>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</si>
  <si>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</si>
  <si>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</si>
  <si>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</si>
  <si>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</si>
  <si>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</si>
  <si>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</si>
  <si>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</si>
  <si>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</si>
  <si>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</si>
  <si>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</si>
  <si>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</si>
  <si>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</si>
  <si>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</si>
  <si>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</si>
  <si>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</si>
  <si>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</si>
  <si>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</si>
  <si>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</si>
  <si>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</si>
  <si>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</si>
  <si>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</si>
  <si>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</si>
  <si>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</si>
  <si>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</si>
  <si>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</si>
  <si>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</si>
  <si>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</si>
  <si>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</si>
  <si>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</si>
  <si>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</si>
  <si>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</si>
  <si>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</si>
  <si>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</si>
  <si>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</si>
  <si>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</si>
  <si>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</si>
  <si>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</si>
  <si>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</si>
  <si>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</si>
  <si>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</si>
  <si>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</si>
  <si>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</si>
  <si>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</si>
  <si>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</si>
  <si>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</si>
  <si>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</si>
  <si>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</si>
  <si>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</si>
  <si>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</si>
  <si>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</si>
  <si>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</si>
  <si>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</si>
  <si>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</si>
  <si>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</si>
  <si>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</si>
  <si>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</si>
  <si>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</si>
  <si>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</si>
  <si>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</si>
  <si>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</si>
  <si>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</si>
  <si>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</si>
  <si>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</si>
  <si>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</si>
  <si>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</si>
  <si>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</si>
  <si>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</si>
  <si>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</si>
  <si>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</si>
  <si>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</si>
  <si>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</si>
  <si>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</si>
  <si>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</si>
  <si>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</si>
  <si>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</si>
  <si>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</si>
  <si>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</si>
  <si>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</si>
  <si>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</si>
  <si>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</si>
  <si>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</si>
  <si>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</si>
  <si>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</si>
  <si>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</si>
  <si>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</si>
  <si>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</si>
  <si>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</si>
  <si>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</si>
  <si>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</si>
  <si>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</si>
  <si>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</si>
  <si>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</si>
  <si>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</si>
  <si>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</si>
  <si>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</si>
  <si>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</si>
  <si>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</si>
  <si>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</si>
  <si>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</si>
  <si>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</si>
  <si>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</si>
  <si>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</si>
  <si>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</si>
  <si>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</si>
  <si>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</si>
  <si>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</si>
  <si>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</si>
  <si>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</si>
  <si>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</si>
  <si>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</si>
  <si>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</si>
  <si>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</si>
  <si>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</si>
  <si>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</si>
  <si>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</si>
  <si>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</si>
  <si>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</si>
  <si>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</si>
  <si>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</si>
  <si>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</si>
  <si>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</si>
  <si>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</si>
  <si>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</si>
  <si>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</si>
  <si>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</si>
  <si>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</si>
  <si>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</si>
  <si>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</si>
  <si>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</si>
  <si>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</si>
  <si>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</si>
  <si>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</si>
  <si>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</si>
  <si>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</si>
  <si>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</si>
  <si>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</si>
  <si>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</si>
  <si>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</si>
  <si>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</si>
  <si>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</si>
  <si>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</si>
  <si>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</si>
  <si>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</si>
  <si>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</si>
  <si>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</si>
  <si>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</si>
  <si>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</si>
  <si>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</si>
  <si>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</si>
  <si>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</si>
  <si>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</si>
  <si>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</si>
  <si>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</si>
  <si>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</si>
  <si>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</si>
  <si>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</si>
  <si>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</si>
  <si>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</si>
  <si>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</si>
  <si>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</si>
  <si>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</si>
  <si>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</si>
  <si>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</si>
  <si>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</si>
  <si>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</si>
  <si>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</si>
  <si>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</si>
  <si>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</si>
  <si>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</si>
  <si>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</si>
  <si>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</si>
  <si>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</si>
  <si>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</si>
  <si>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</si>
  <si>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</si>
  <si>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</si>
  <si>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</si>
  <si>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</si>
  <si>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</si>
  <si>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</si>
  <si>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</si>
  <si>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</si>
  <si>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</si>
  <si>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</si>
  <si>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</si>
  <si>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</si>
  <si>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</si>
  <si>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</si>
  <si>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</si>
  <si>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</si>
  <si>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</si>
  <si>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</si>
  <si>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</si>
  <si>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</si>
  <si>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</si>
  <si>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</si>
  <si>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</si>
  <si>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</si>
  <si>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</si>
  <si>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</si>
  <si>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</si>
  <si>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</si>
  <si>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</si>
  <si>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</si>
  <si>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</si>
  <si>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</si>
  <si>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</si>
  <si>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</si>
  <si>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</si>
  <si>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</si>
  <si>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</si>
  <si>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</si>
  <si>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</si>
  <si>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</si>
  <si>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</si>
  <si>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</si>
  <si>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</si>
  <si>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</si>
  <si>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</si>
  <si>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</si>
  <si>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</si>
  <si>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</si>
  <si>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</si>
  <si>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</si>
  <si>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</si>
  <si>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</si>
  <si>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</si>
  <si>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</si>
  <si>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</si>
  <si>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</si>
  <si>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</si>
  <si>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</si>
  <si>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</si>
  <si>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</si>
  <si>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</si>
  <si>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</si>
  <si>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</si>
  <si>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</si>
  <si>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</si>
  <si>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</si>
  <si>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</si>
  <si>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</si>
  <si>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</si>
  <si>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</si>
  <si>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</si>
  <si>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</si>
  <si>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</si>
  <si>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</si>
  <si>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</si>
  <si>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</si>
  <si>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</si>
  <si>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</si>
  <si>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</si>
  <si>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</si>
  <si>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</si>
  <si>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</si>
  <si>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</si>
  <si>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</si>
  <si>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</si>
  <si>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</si>
  <si>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</si>
  <si>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</si>
  <si>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</si>
  <si>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</si>
  <si>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</si>
  <si>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</si>
  <si>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</si>
  <si>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</si>
  <si>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</si>
  <si>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</si>
  <si>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</si>
  <si>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</si>
  <si>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</si>
  <si>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</si>
  <si>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</si>
  <si>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</si>
  <si>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</si>
  <si>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</si>
  <si>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</si>
  <si>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</si>
  <si>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</si>
  <si>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</si>
  <si>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</si>
  <si>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</si>
  <si>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</si>
  <si>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</si>
  <si>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</si>
  <si>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</si>
  <si>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</si>
  <si>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</si>
  <si>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</si>
  <si>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</si>
  <si>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</si>
  <si>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</si>
  <si>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</si>
  <si>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</si>
  <si>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</si>
  <si>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</si>
  <si>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</si>
  <si>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</si>
  <si>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</si>
  <si>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</si>
  <si>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</si>
  <si>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</si>
  <si>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</si>
  <si>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</si>
  <si>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</si>
  <si>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</si>
  <si>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</si>
  <si>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</si>
  <si>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</si>
  <si>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</si>
  <si>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</si>
  <si>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</si>
  <si>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</si>
  <si>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</si>
  <si>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</si>
  <si>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</si>
  <si>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</si>
  <si>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</si>
  <si>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</si>
  <si>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</si>
  <si>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</si>
  <si>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</si>
  <si>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</si>
  <si>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</si>
  <si>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</si>
  <si>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</si>
  <si>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</si>
  <si>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</si>
  <si>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</si>
  <si>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</si>
  <si>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</si>
  <si>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</si>
  <si>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</si>
  <si>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</si>
  <si>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</si>
  <si>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</si>
  <si>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</si>
  <si>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</si>
  <si>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</si>
  <si>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</si>
  <si>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</si>
  <si>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</si>
  <si>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</si>
  <si>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</si>
  <si>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</si>
  <si>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</si>
  <si>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</si>
  <si>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</si>
  <si>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</si>
  <si>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</si>
  <si>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</si>
  <si>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</si>
  <si>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</si>
  <si>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</si>
  <si>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</si>
  <si>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</si>
  <si>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</si>
  <si>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</si>
  <si>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</si>
  <si>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</si>
  <si>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</si>
  <si>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</si>
  <si>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</si>
  <si>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</si>
  <si>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</si>
  <si>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</si>
  <si>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</si>
  <si>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</si>
  <si>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</si>
  <si>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</si>
  <si>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</si>
  <si>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</si>
  <si>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</si>
  <si>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</si>
  <si>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</si>
  <si>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</si>
  <si>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</si>
  <si>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</si>
  <si>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</si>
  <si>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</si>
  <si>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</si>
  <si>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</si>
  <si>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</si>
  <si>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</si>
  <si>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</si>
  <si>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</si>
  <si>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</si>
  <si>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</si>
  <si>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</si>
  <si>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</si>
  <si>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</si>
  <si>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</si>
  <si>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</si>
  <si>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</si>
  <si>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</si>
  <si>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</si>
  <si>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</si>
  <si>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</si>
  <si>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</si>
  <si>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</si>
  <si>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</si>
  <si>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</si>
  <si>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</si>
  <si>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</si>
  <si>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</si>
  <si>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</si>
  <si>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</si>
  <si>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</si>
  <si>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</si>
  <si>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</si>
  <si>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</si>
  <si>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</si>
  <si>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</si>
  <si>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</si>
  <si>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</si>
  <si>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</si>
  <si>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</si>
  <si>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</si>
  <si>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</si>
  <si>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</si>
  <si>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</si>
  <si>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</si>
  <si>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</si>
  <si>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</si>
  <si>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</si>
  <si>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</si>
  <si>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</si>
  <si>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</si>
  <si>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</si>
  <si>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</si>
  <si>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</si>
  <si>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</si>
  <si>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</si>
  <si>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</si>
  <si>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</si>
  <si>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</si>
  <si>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</si>
  <si>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</si>
  <si>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</si>
  <si>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</si>
  <si>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</si>
  <si>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</si>
  <si>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</si>
  <si>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</si>
  <si>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</si>
  <si>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</si>
  <si>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</si>
  <si>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</si>
  <si>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</si>
  <si>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</si>
  <si>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</si>
  <si>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</si>
  <si>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</si>
  <si>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</si>
  <si>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</si>
  <si>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</si>
  <si>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</si>
  <si>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</si>
  <si>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</si>
  <si>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</si>
  <si>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</si>
  <si>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</si>
  <si>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</si>
  <si>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</si>
  <si>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</si>
  <si>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</si>
  <si>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</si>
  <si>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</si>
  <si>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</si>
  <si>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</si>
  <si>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</si>
  <si>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</si>
  <si>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</si>
  <si>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</si>
  <si>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</si>
  <si>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</si>
  <si>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</si>
  <si>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</si>
  <si>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</si>
  <si>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</si>
  <si>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</si>
  <si>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</si>
  <si>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</si>
  <si>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</si>
  <si>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</si>
  <si>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</si>
  <si>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</si>
  <si>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</si>
  <si>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</si>
  <si>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</si>
  <si>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</si>
  <si>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</si>
  <si>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</si>
  <si>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</si>
  <si>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</si>
  <si>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</si>
  <si>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</si>
  <si>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</si>
  <si>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</si>
  <si>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</si>
  <si>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</si>
  <si>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</si>
  <si>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</si>
  <si>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</si>
  <si>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</si>
  <si>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</si>
  <si>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</si>
  <si>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</si>
  <si>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</si>
  <si>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</si>
  <si>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</si>
  <si>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</si>
  <si>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</si>
  <si>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</si>
  <si>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</si>
  <si>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</si>
  <si>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</si>
  <si>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</si>
  <si>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</si>
  <si>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</si>
  <si>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</si>
  <si>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</si>
  <si>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</si>
  <si>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</si>
  <si>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</si>
  <si>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</si>
  <si>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</si>
  <si>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</si>
  <si>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</si>
  <si>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</si>
  <si>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</si>
  <si>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</si>
  <si>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</si>
  <si>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</si>
  <si>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</si>
  <si>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</si>
  <si>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</si>
  <si>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</si>
  <si>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</si>
  <si>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</si>
  <si>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</si>
  <si>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</si>
  <si>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</si>
  <si>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</si>
  <si>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</si>
  <si>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</si>
  <si>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</si>
  <si>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</si>
  <si>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</si>
  <si>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</si>
  <si>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</si>
  <si>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</si>
  <si>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</si>
  <si>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</si>
  <si>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</si>
  <si>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</si>
  <si>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</si>
  <si>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</si>
  <si>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</si>
  <si>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</si>
  <si>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</si>
  <si>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</si>
  <si>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</si>
  <si>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</si>
  <si>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</si>
  <si>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</si>
  <si>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</si>
  <si>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</si>
  <si>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</si>
  <si>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</si>
  <si>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</si>
  <si>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</si>
  <si>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</si>
  <si>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</si>
  <si>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</si>
  <si>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</si>
  <si>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</si>
  <si>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</si>
  <si>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</si>
  <si>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</si>
  <si>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</si>
  <si>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</si>
  <si>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</si>
  <si>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</si>
  <si>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</si>
  <si>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</si>
  <si>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</si>
  <si>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</si>
  <si>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</si>
  <si>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</si>
  <si>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</si>
  <si>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</si>
  <si>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</si>
  <si>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</si>
  <si>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</si>
  <si>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</si>
  <si>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</si>
  <si>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</si>
  <si>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</si>
  <si>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</si>
  <si>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</si>
  <si>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</si>
  <si>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</si>
  <si>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</si>
  <si>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</si>
  <si>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</si>
  <si>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</si>
  <si>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</si>
  <si>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</si>
  <si>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</si>
  <si>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</si>
  <si>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</si>
  <si>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</si>
  <si>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</si>
  <si>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</si>
  <si>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</si>
  <si>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</si>
  <si>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</si>
  <si>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</si>
  <si>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</si>
  <si>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</si>
  <si>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</si>
  <si>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</si>
  <si>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</si>
  <si>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</si>
  <si>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</si>
  <si>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</si>
  <si>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</si>
  <si>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</si>
  <si>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</si>
  <si>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</si>
  <si>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</si>
  <si>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</si>
  <si>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</si>
  <si>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</si>
  <si>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</si>
  <si>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</si>
  <si>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</si>
  <si>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</si>
  <si>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</si>
  <si>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</si>
  <si>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</si>
  <si>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</si>
  <si>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</si>
  <si>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</si>
  <si>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</si>
  <si>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</si>
  <si>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</si>
  <si>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</si>
  <si>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</si>
  <si>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</si>
  <si>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</si>
  <si>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</si>
  <si>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</si>
  <si>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</si>
  <si>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</si>
  <si>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</si>
  <si>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</si>
  <si>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</si>
  <si>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</si>
  <si>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</si>
  <si>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</si>
  <si>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</si>
  <si>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</si>
  <si>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</si>
  <si>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</si>
  <si>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</si>
  <si>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</si>
  <si>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</si>
  <si>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</si>
  <si>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</si>
  <si>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</si>
  <si>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</si>
  <si>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</si>
  <si>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</si>
  <si>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</si>
  <si>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</si>
  <si>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</si>
  <si>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</si>
  <si>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</si>
  <si>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</si>
  <si>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</si>
  <si>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</si>
  <si>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</si>
  <si>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</si>
  <si>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</si>
  <si>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</si>
  <si>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</si>
  <si>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</si>
  <si>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</si>
  <si>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</si>
  <si>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</si>
  <si>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</si>
  <si>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</si>
  <si>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</si>
  <si>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</si>
  <si>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</si>
  <si>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</si>
  <si>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</si>
  <si>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</si>
  <si>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</si>
  <si>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</si>
  <si>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</si>
  <si>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</si>
  <si>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</si>
  <si>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</si>
  <si>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</si>
  <si>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</si>
  <si>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</si>
  <si>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</si>
  <si>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</si>
  <si>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</si>
  <si>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</si>
  <si>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</si>
  <si>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</si>
  <si>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</si>
  <si>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</si>
  <si>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</si>
  <si>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</si>
  <si>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</si>
  <si>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</si>
  <si>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</si>
  <si>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</si>
  <si>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</si>
  <si>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</si>
  <si>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</si>
  <si>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</si>
  <si>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</si>
  <si>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</si>
  <si>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</si>
  <si>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</si>
  <si>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</si>
  <si>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</si>
  <si>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</si>
  <si>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</si>
  <si>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</si>
  <si>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</si>
  <si>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</si>
  <si>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</si>
  <si>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</si>
  <si>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</si>
  <si>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</si>
  <si>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</si>
  <si>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</si>
  <si>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</si>
  <si>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</si>
  <si>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</si>
  <si>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</si>
  <si>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</si>
  <si>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</si>
  <si>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</si>
  <si>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</si>
  <si>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</si>
  <si>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</si>
  <si>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</si>
  <si>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</si>
  <si>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</si>
  <si>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</si>
  <si>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</si>
  <si>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</si>
  <si>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</si>
  <si>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</si>
  <si>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</si>
  <si>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</si>
  <si>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</si>
  <si>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</si>
  <si>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</si>
  <si>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</si>
  <si>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</si>
  <si>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</si>
  <si>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</si>
  <si>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</si>
  <si>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</si>
  <si>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</si>
  <si>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</si>
  <si>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</si>
  <si>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</si>
  <si>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</si>
  <si>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</si>
  <si>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</si>
  <si>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</si>
  <si>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</si>
  <si>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</si>
  <si>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</si>
  <si>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</si>
  <si>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</si>
  <si>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</si>
  <si>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</si>
  <si>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</si>
  <si>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</si>
  <si>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</si>
  <si>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</si>
  <si>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</si>
  <si>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</si>
  <si>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</si>
  <si>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</si>
  <si>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</si>
  <si>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</si>
  <si>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</si>
  <si>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</si>
  <si>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</si>
  <si>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</si>
  <si>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</si>
  <si>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</si>
  <si>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</si>
  <si>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</si>
  <si>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</si>
  <si>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</si>
  <si>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</si>
  <si>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</si>
  <si>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</si>
  <si>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</si>
  <si>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</si>
  <si>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</si>
  <si>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</si>
  <si>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</si>
  <si>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</si>
  <si>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</si>
  <si>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</si>
  <si>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</si>
  <si>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</si>
  <si>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</si>
  <si>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</si>
  <si>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</si>
  <si>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</si>
  <si>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</si>
  <si>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</si>
  <si>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</si>
  <si>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</si>
  <si>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</si>
  <si>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</si>
  <si>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</si>
  <si>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</si>
  <si>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</si>
  <si>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</si>
  <si>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</si>
  <si>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</si>
  <si>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</si>
  <si>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</si>
  <si>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</si>
  <si>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</si>
  <si>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</si>
  <si>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</si>
  <si>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</si>
  <si>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</si>
  <si>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</si>
  <si>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</si>
  <si>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</si>
  <si>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</si>
  <si>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</si>
  <si>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</si>
  <si>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</si>
  <si>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</si>
  <si>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</si>
  <si>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</si>
  <si>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</si>
  <si>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</si>
  <si>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</si>
  <si>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</si>
  <si>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</si>
  <si>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</si>
  <si>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</si>
  <si>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</si>
  <si>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</si>
  <si>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</si>
  <si>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</si>
  <si>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</si>
  <si>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</si>
  <si>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</si>
  <si>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</si>
  <si>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</si>
  <si>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</si>
  <si>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</si>
  <si>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</si>
  <si>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</si>
  <si>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</si>
  <si>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</si>
  <si>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</si>
  <si>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</si>
  <si>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</si>
  <si>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</si>
  <si>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</si>
  <si>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</si>
  <si>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</si>
  <si>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</si>
  <si>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</si>
  <si>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</si>
  <si>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</si>
  <si>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</si>
  <si>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</si>
  <si>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</si>
  <si>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</si>
  <si>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</si>
  <si>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</si>
  <si>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</si>
  <si>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</si>
  <si>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</si>
  <si>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</si>
  <si>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</si>
  <si>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</si>
  <si>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</si>
  <si>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</si>
  <si>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</si>
  <si>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</si>
  <si>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</si>
  <si>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</si>
  <si>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</si>
  <si>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</si>
  <si>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</si>
  <si>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</si>
  <si>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</si>
  <si>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</si>
  <si>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</si>
  <si>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</si>
  <si>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</si>
  <si>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</si>
  <si>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</si>
  <si>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</si>
  <si>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</si>
  <si>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</si>
  <si>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</si>
  <si>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</si>
  <si>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</si>
  <si>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</si>
  <si>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</si>
  <si>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</si>
  <si>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</si>
  <si>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</si>
  <si>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</si>
  <si>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</si>
  <si>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</si>
  <si>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</si>
  <si>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</si>
  <si>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</si>
  <si>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</si>
  <si>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</si>
  <si>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</si>
  <si>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</si>
  <si>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</si>
  <si>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</si>
  <si>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</si>
  <si>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</si>
  <si>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</si>
  <si>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</si>
  <si>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</si>
  <si>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</si>
  <si>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</si>
  <si>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</si>
  <si>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</si>
  <si>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</si>
  <si>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</si>
  <si>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</si>
  <si>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</si>
  <si>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</si>
  <si>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</si>
  <si>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</si>
  <si>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</si>
  <si>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</si>
  <si>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</si>
  <si>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</si>
  <si>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</si>
  <si>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</si>
  <si>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</si>
  <si>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</si>
  <si>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</si>
  <si>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</si>
  <si>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</si>
  <si>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</si>
  <si>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</si>
  <si>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</si>
  <si>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</si>
  <si>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</si>
  <si>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</si>
  <si>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</si>
  <si>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</si>
  <si>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</si>
  <si>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</si>
  <si>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</si>
  <si>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</si>
  <si>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</si>
  <si>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</si>
  <si>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</si>
  <si>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</si>
  <si>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</si>
  <si>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</si>
  <si>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</si>
  <si>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</si>
  <si>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</si>
  <si>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</si>
  <si>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</si>
  <si>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</si>
  <si>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</si>
  <si>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</si>
  <si>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</si>
  <si>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</si>
  <si>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</si>
  <si>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</si>
  <si>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</si>
  <si>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</si>
  <si>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</si>
  <si>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</si>
  <si>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</si>
  <si>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</si>
  <si>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</si>
  <si>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</si>
  <si>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</si>
  <si>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</si>
  <si>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</si>
  <si>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</si>
  <si>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</si>
  <si>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</si>
  <si>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</si>
  <si>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</si>
  <si>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</si>
  <si>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</si>
  <si>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</si>
  <si>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</si>
  <si>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</si>
  <si>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</si>
  <si>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</si>
  <si>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</si>
  <si>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</si>
  <si>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</si>
  <si>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</si>
  <si>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</si>
  <si>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</si>
  <si>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</si>
  <si>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</si>
  <si>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</si>
  <si>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</si>
  <si>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</si>
  <si>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</si>
  <si>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</si>
  <si>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</si>
  <si>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</si>
  <si>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</si>
  <si>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</si>
  <si>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</si>
  <si>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</si>
  <si>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</si>
  <si>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</si>
  <si>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</si>
  <si>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</si>
  <si>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</si>
  <si>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</si>
  <si>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</si>
  <si>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</si>
  <si>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</si>
  <si>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</si>
  <si>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</si>
  <si>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</si>
  <si>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</si>
  <si>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</si>
  <si>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</si>
  <si>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</si>
  <si>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</si>
  <si>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</si>
  <si>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</si>
  <si>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</si>
  <si>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</si>
  <si>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</si>
  <si>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</si>
  <si>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</si>
  <si>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</si>
  <si>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</si>
  <si>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</si>
  <si>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</si>
  <si>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</si>
  <si>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</si>
  <si>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</si>
  <si>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</si>
  <si>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</si>
  <si>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</si>
  <si>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</si>
  <si>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</si>
  <si>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</si>
  <si>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</si>
  <si>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</si>
  <si>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</si>
  <si>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</si>
  <si>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</si>
  <si>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</si>
  <si>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</si>
  <si>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</si>
  <si>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</si>
  <si>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</si>
  <si>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</si>
  <si>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</si>
  <si>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</si>
  <si>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</si>
  <si>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</si>
  <si>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</si>
  <si>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</si>
  <si>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</si>
  <si>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</si>
  <si>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</si>
  <si>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</si>
  <si>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</si>
  <si>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</si>
  <si>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</si>
  <si>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</si>
  <si>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</si>
  <si>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</si>
  <si>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</si>
  <si>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</si>
  <si>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</si>
  <si>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</si>
  <si>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</si>
  <si>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</si>
  <si>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</si>
  <si>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</si>
  <si>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</si>
  <si>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</si>
  <si>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</si>
  <si>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</si>
  <si>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</si>
  <si>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</si>
  <si>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</si>
  <si>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</si>
  <si>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</si>
  <si>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</si>
  <si>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</si>
  <si>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</si>
  <si>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</si>
  <si>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</si>
  <si>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</si>
  <si>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</si>
  <si>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</si>
  <si>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</si>
  <si>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</si>
  <si>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</si>
  <si>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</si>
  <si>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</si>
  <si>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</si>
  <si>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</si>
  <si>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</si>
  <si>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</si>
  <si>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</si>
  <si>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</si>
  <si>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</si>
  <si>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</si>
  <si>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</si>
  <si>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</si>
  <si>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</si>
  <si>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</si>
  <si>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</si>
  <si>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</si>
  <si>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</si>
  <si>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</si>
  <si>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</si>
  <si>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</si>
  <si>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</si>
  <si>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</si>
  <si>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</si>
  <si>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</si>
  <si>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</si>
  <si>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</si>
  <si>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</si>
  <si>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</si>
  <si>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</si>
  <si>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</si>
  <si>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</si>
  <si>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</si>
  <si>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</si>
  <si>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</si>
  <si>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</si>
  <si>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</si>
  <si>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</si>
  <si>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</si>
  <si>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</si>
  <si>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</si>
  <si>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</si>
  <si>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</si>
  <si>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</si>
  <si>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</si>
  <si>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</si>
  <si>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</si>
  <si>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</si>
  <si>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</si>
  <si>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</si>
  <si>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</si>
  <si>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</si>
  <si>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</si>
  <si>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</si>
  <si>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</si>
  <si>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</si>
  <si>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</si>
  <si>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</si>
  <si>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</si>
  <si>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</si>
  <si>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</si>
  <si>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</si>
  <si>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</si>
  <si>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</si>
  <si>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</si>
  <si>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</si>
  <si>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</si>
  <si>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</si>
  <si>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</si>
  <si>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</si>
  <si>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</si>
  <si>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</si>
  <si>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</si>
  <si>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</si>
  <si>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</si>
  <si>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</si>
  <si>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</si>
  <si>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</si>
  <si>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</si>
  <si>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</si>
  <si>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</si>
  <si>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</si>
  <si>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</si>
  <si>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</si>
  <si>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</si>
  <si>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</si>
  <si>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</si>
  <si>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</si>
  <si>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</si>
  <si>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</si>
  <si>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</si>
  <si>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</si>
  <si>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</si>
  <si>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</si>
  <si>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</si>
  <si>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</si>
  <si>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</si>
  <si>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</si>
  <si>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</si>
  <si>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</si>
  <si>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</si>
  <si>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</si>
  <si>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</si>
  <si>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</si>
  <si>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</si>
  <si>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</si>
  <si>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</si>
  <si>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</si>
  <si>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</si>
  <si>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</si>
  <si>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</si>
  <si>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</si>
  <si>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</si>
  <si>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</si>
  <si>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</si>
  <si>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</si>
  <si>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</si>
  <si>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</si>
  <si>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</si>
  <si>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</si>
  <si>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</si>
  <si>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</si>
  <si>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</si>
  <si>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</si>
  <si>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</si>
  <si>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</si>
  <si>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</si>
  <si>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</si>
  <si>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</si>
  <si>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</si>
  <si>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</si>
  <si>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</si>
  <si>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</si>
  <si>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</si>
  <si>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</si>
  <si>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</si>
  <si>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</si>
  <si>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</si>
  <si>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</si>
  <si>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</si>
  <si>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</si>
  <si>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</si>
  <si>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</si>
  <si>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</si>
  <si>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</si>
  <si>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</si>
  <si>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</si>
  <si>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</si>
  <si>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</si>
  <si>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</si>
  <si>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</si>
  <si>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</si>
  <si>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</si>
  <si>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</si>
  <si>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</si>
  <si>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</si>
  <si>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</si>
  <si>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</si>
  <si>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</si>
  <si>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</si>
  <si>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</si>
  <si>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</si>
  <si>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</si>
  <si>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</si>
  <si>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</si>
  <si>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</si>
  <si>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</si>
  <si>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</si>
  <si>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</si>
  <si>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</si>
  <si>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</si>
  <si>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</si>
  <si>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</si>
  <si>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</si>
  <si>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</si>
  <si>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</si>
  <si>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</si>
  <si>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</si>
  <si>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</si>
  <si>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</si>
  <si>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</si>
  <si>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</si>
  <si>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</si>
  <si>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</si>
  <si>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</si>
  <si>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</si>
  <si>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</si>
  <si>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</si>
  <si>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</si>
  <si>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</si>
  <si>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</si>
  <si>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</si>
  <si>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</si>
  <si>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</si>
  <si>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</si>
  <si>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</si>
  <si>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</si>
  <si>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</si>
  <si>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</si>
  <si>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</si>
  <si>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</si>
  <si>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</si>
  <si>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</si>
  <si>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</si>
  <si>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</si>
  <si>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</si>
  <si>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</si>
  <si>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</si>
  <si>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</si>
  <si>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</si>
  <si>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</si>
  <si>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</si>
  <si>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</si>
  <si>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</si>
  <si>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</si>
  <si>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</si>
  <si>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</si>
  <si>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</si>
  <si>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</si>
  <si>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</si>
  <si>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</si>
  <si>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</si>
  <si>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</si>
  <si>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</si>
  <si>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</si>
  <si>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</si>
  <si>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</si>
  <si>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</si>
  <si>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</si>
  <si>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</si>
  <si>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</si>
  <si>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</si>
  <si>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</si>
  <si>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</si>
  <si>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</si>
  <si>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</si>
  <si>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</si>
  <si>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</si>
  <si>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</si>
  <si>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</si>
  <si>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</si>
  <si>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</si>
  <si>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</si>
  <si>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</si>
  <si>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</si>
  <si>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</si>
  <si>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</si>
  <si>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</si>
  <si>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</si>
  <si>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</si>
  <si>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</si>
  <si>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</si>
  <si>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</si>
  <si>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</si>
  <si>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</si>
  <si>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</si>
  <si>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</si>
  <si>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</si>
  <si>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</si>
  <si>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</si>
  <si>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</si>
  <si>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</si>
  <si>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</si>
  <si>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</si>
  <si>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</si>
  <si>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</si>
  <si>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</si>
  <si>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</si>
  <si>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</si>
  <si>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</si>
  <si>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</si>
  <si>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</si>
  <si>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</si>
  <si>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</si>
  <si>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</si>
  <si>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</si>
  <si>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</si>
  <si>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</si>
  <si>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</si>
  <si>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</si>
  <si>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</si>
  <si>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</si>
  <si>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</si>
  <si>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</si>
  <si>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</si>
  <si>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</si>
  <si>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</si>
  <si>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</si>
  <si>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</si>
  <si>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</si>
  <si>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</si>
  <si>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</si>
  <si>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</si>
  <si>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</si>
  <si>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</si>
  <si>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</si>
  <si>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</si>
  <si>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</si>
  <si>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</si>
  <si>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</si>
  <si>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</si>
  <si>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</si>
  <si>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</si>
  <si>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</si>
  <si>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</si>
  <si>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</si>
  <si>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</si>
  <si>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</si>
  <si>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</si>
  <si>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</si>
  <si>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</si>
  <si>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</si>
  <si>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</si>
  <si>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</si>
  <si>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</si>
  <si>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</si>
  <si>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</si>
  <si>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</si>
  <si>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</si>
  <si>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</si>
  <si>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</si>
  <si>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</si>
  <si>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</si>
  <si>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</si>
  <si>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</si>
  <si>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</si>
  <si>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</si>
  <si>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</si>
  <si>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</si>
  <si>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</si>
  <si>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</si>
  <si>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</si>
  <si>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</si>
  <si>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</si>
  <si>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</si>
  <si>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</si>
  <si>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</si>
  <si>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</si>
  <si>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</si>
  <si>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</si>
  <si>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</si>
  <si>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</si>
  <si>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</si>
  <si>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</si>
  <si>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</si>
  <si>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</si>
  <si>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</si>
  <si>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</si>
  <si>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</si>
  <si>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</si>
  <si>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</si>
  <si>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</si>
  <si>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</si>
  <si>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</si>
  <si>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</si>
  <si>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</si>
  <si>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</si>
  <si>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</si>
  <si>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</si>
  <si>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</si>
  <si>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</si>
  <si>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</si>
  <si>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</si>
  <si>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</si>
  <si>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</si>
  <si>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</si>
  <si>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</si>
  <si>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</si>
  <si>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</si>
  <si>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</si>
  <si>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</si>
  <si>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</si>
  <si>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</si>
  <si>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</si>
  <si>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</si>
  <si>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</si>
  <si>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</si>
  <si>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</si>
  <si>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</si>
  <si>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</si>
  <si>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</si>
  <si>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</si>
  <si>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</si>
  <si>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</si>
  <si>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</si>
  <si>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</si>
  <si>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</si>
  <si>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</si>
  <si>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</si>
  <si>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</si>
  <si>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</si>
  <si>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</si>
  <si>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</si>
  <si>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</si>
  <si>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</si>
  <si>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</si>
  <si>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</si>
  <si>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</si>
  <si>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</si>
  <si>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</si>
  <si>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</si>
  <si>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</si>
  <si>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</si>
  <si>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</si>
  <si>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</si>
  <si>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</si>
  <si>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</si>
  <si>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</si>
  <si>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</si>
  <si>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</si>
  <si>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</si>
  <si>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</si>
  <si>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</si>
  <si>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</si>
  <si>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</si>
  <si>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</si>
  <si>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</si>
  <si>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</si>
  <si>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</si>
  <si>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</si>
  <si>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</si>
  <si>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</si>
  <si>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</si>
  <si>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</si>
  <si>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</si>
  <si>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</si>
  <si>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</si>
  <si>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</si>
  <si>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</si>
  <si>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</si>
  <si>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</si>
  <si>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</si>
  <si>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</si>
  <si>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</si>
  <si>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</si>
  <si>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</si>
  <si>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</si>
  <si>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</si>
  <si>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</si>
  <si>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</si>
  <si>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</si>
  <si>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</si>
  <si>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</si>
  <si>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</si>
  <si>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</si>
  <si>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</si>
  <si>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</si>
  <si>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</si>
  <si>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</si>
  <si>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</si>
  <si>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</si>
  <si>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</si>
  <si>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</si>
  <si>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</si>
  <si>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</si>
  <si>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</si>
  <si>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</si>
  <si>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</si>
  <si>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</si>
  <si>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</si>
  <si>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</si>
  <si>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</si>
  <si>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</si>
  <si>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</si>
  <si>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</si>
  <si>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</si>
  <si>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</si>
  <si>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</si>
  <si>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</si>
  <si>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</si>
  <si>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</si>
  <si>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</si>
  <si>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</si>
  <si>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</si>
  <si>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</si>
  <si>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</si>
  <si>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</si>
  <si>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</si>
  <si>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</si>
  <si>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</si>
  <si>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</si>
  <si>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</si>
  <si>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</si>
  <si>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</si>
  <si>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</si>
  <si>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</si>
  <si>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</si>
  <si>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</si>
  <si>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</si>
  <si>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</si>
  <si>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</si>
  <si>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</si>
  <si>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</si>
  <si>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</si>
  <si>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</si>
  <si>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</si>
  <si>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</si>
  <si>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</si>
  <si>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</si>
  <si>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</si>
  <si>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</si>
  <si>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</si>
  <si>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</si>
  <si>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</si>
  <si>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</si>
  <si>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</si>
  <si>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</si>
  <si>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</si>
  <si>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</si>
  <si>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</si>
  <si>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</si>
  <si>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</si>
  <si>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</si>
  <si>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</si>
  <si>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</si>
  <si>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</si>
  <si>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</si>
  <si>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</si>
  <si>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</si>
  <si>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</si>
  <si>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</si>
  <si>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</si>
  <si>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</si>
  <si>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</si>
  <si>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</si>
  <si>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</si>
  <si>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</si>
  <si>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</si>
  <si>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</si>
  <si>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</si>
  <si>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</si>
  <si>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</si>
  <si>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</si>
  <si>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</si>
  <si>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</si>
  <si>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</si>
  <si>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</si>
  <si>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</si>
  <si>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</si>
  <si>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</si>
  <si>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</si>
  <si>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</si>
  <si>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</si>
  <si>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</si>
  <si>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</si>
  <si>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</si>
  <si>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</si>
  <si>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</si>
  <si>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</si>
  <si>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</si>
  <si>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</si>
  <si>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</si>
  <si>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</si>
  <si>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</si>
  <si>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</si>
  <si>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</si>
  <si>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</si>
  <si>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</si>
  <si>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</si>
  <si>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</si>
  <si>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</si>
  <si>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</si>
  <si>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</si>
  <si>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</si>
  <si>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</si>
  <si>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</si>
  <si>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</si>
  <si>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</si>
  <si>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</si>
  <si>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</si>
  <si>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</si>
  <si>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</si>
  <si>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</si>
  <si>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</si>
  <si>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</si>
  <si>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</si>
  <si>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</si>
  <si>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</si>
  <si>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</si>
  <si>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</si>
  <si>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</si>
  <si>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</si>
  <si>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</si>
  <si>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</si>
  <si>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</si>
  <si>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</si>
  <si>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</si>
  <si>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</si>
  <si>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</si>
  <si>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</si>
  <si>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</si>
  <si>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</si>
  <si>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</si>
  <si>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</si>
  <si>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</si>
  <si>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</si>
  <si>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</si>
  <si>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</si>
  <si>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</si>
  <si>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</si>
  <si>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</si>
  <si>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</si>
  <si>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</si>
  <si>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</si>
  <si>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</si>
  <si>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</si>
  <si>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</si>
  <si>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</si>
  <si>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</si>
  <si>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</si>
  <si>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</si>
  <si>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</si>
  <si>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</si>
  <si>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</si>
  <si>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</si>
  <si>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</si>
  <si>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</si>
  <si>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</si>
  <si>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</si>
  <si>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</si>
  <si>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</si>
  <si>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</si>
  <si>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</si>
  <si>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</si>
  <si>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</si>
  <si>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</si>
  <si>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</si>
  <si>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</si>
  <si>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</si>
  <si>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</si>
  <si>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</si>
  <si>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</si>
  <si>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</si>
  <si>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</si>
  <si>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</si>
  <si>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</si>
  <si>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</si>
  <si>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</si>
  <si>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</si>
  <si>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</si>
  <si>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</si>
  <si>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</si>
  <si>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</si>
  <si>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</si>
  <si>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</si>
  <si>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</si>
  <si>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</si>
  <si>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</si>
  <si>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</si>
  <si>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</si>
  <si>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</si>
  <si>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</si>
  <si>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</si>
  <si>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</si>
  <si>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</si>
  <si>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</si>
  <si>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</si>
  <si>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</si>
  <si>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</si>
  <si>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</si>
  <si>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</si>
  <si>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</si>
  <si>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</si>
  <si>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</si>
  <si>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</si>
  <si>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</si>
  <si>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</si>
  <si>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</si>
  <si>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</si>
  <si>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</si>
  <si>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</si>
  <si>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</si>
  <si>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</si>
  <si>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</si>
  <si>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</si>
  <si>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</si>
  <si>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</si>
  <si>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</si>
  <si>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</si>
  <si>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</si>
  <si>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</si>
  <si>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</si>
  <si>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</si>
  <si>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</si>
  <si>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</si>
  <si>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</si>
  <si>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</si>
  <si>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</si>
  <si>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</si>
  <si>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</si>
  <si>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</si>
  <si>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</si>
  <si>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</si>
  <si>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</si>
  <si>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</si>
  <si>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</si>
  <si>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</si>
  <si>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</si>
  <si>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</si>
  <si>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</si>
  <si>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</si>
  <si>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</si>
  <si>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</si>
  <si>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</si>
  <si>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</si>
  <si>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</si>
  <si>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</si>
  <si>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</si>
  <si>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</si>
  <si>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</si>
  <si>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</si>
  <si>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</si>
  <si>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</si>
  <si>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</si>
  <si>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</si>
  <si>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</si>
  <si>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</si>
  <si>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</si>
  <si>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</si>
  <si>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</si>
  <si>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</si>
  <si>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</si>
  <si>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</si>
  <si>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</si>
  <si>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</si>
  <si>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</si>
  <si>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</si>
  <si>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</si>
  <si>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</si>
  <si>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</si>
  <si>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</si>
  <si>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</si>
  <si>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</si>
  <si>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</si>
  <si>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</si>
  <si>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</si>
  <si>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</si>
  <si>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</si>
  <si>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</si>
  <si>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</si>
  <si>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</si>
  <si>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</si>
  <si>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</si>
  <si>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</si>
  <si>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</si>
  <si>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</si>
  <si>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</si>
  <si>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</si>
  <si>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</si>
  <si>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</si>
  <si>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</si>
  <si>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</si>
  <si>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</si>
  <si>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</si>
  <si>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</si>
  <si>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</si>
  <si>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</si>
  <si>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</si>
  <si>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</si>
  <si>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</si>
  <si>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</si>
  <si>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</si>
  <si>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</si>
  <si>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</si>
  <si>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</si>
  <si>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</si>
  <si>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</si>
  <si>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</si>
  <si>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</si>
  <si>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</si>
  <si>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</si>
  <si>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</si>
  <si>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</si>
  <si>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</si>
  <si>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</si>
  <si>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</si>
  <si>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</si>
  <si>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</si>
  <si>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</si>
  <si>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</si>
  <si>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</si>
  <si>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</si>
  <si>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</si>
  <si>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</si>
  <si>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</si>
  <si>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</si>
  <si>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</si>
  <si>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</si>
  <si>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</si>
  <si>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</si>
  <si>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</si>
  <si>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</si>
  <si>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</si>
  <si>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</si>
  <si>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</si>
  <si>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</si>
  <si>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</si>
  <si>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</si>
  <si>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</si>
  <si>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</si>
  <si>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</si>
  <si>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</si>
  <si>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</si>
  <si>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</si>
  <si>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</si>
  <si>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</si>
  <si>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</si>
  <si>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</si>
  <si>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</si>
  <si>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</si>
  <si>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</si>
  <si>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</si>
  <si>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</si>
  <si>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</si>
  <si>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</si>
  <si>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</si>
  <si>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</si>
  <si>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</si>
  <si>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</si>
  <si>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</si>
  <si>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</si>
  <si>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</si>
  <si>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</si>
  <si>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</si>
  <si>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</si>
  <si>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</si>
  <si>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</si>
  <si>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</si>
  <si>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</si>
  <si>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</si>
  <si>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</si>
  <si>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</si>
  <si>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</si>
  <si>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</si>
  <si>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</si>
  <si>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</si>
  <si>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</si>
  <si>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</si>
  <si>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</si>
  <si>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</si>
  <si>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</si>
  <si>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</si>
  <si>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</si>
  <si>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</si>
  <si>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</si>
  <si>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</si>
  <si>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</si>
  <si>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</si>
  <si>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</si>
  <si>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</si>
  <si>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</si>
  <si>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</si>
  <si>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</si>
  <si>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</si>
  <si>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</si>
  <si>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</si>
  <si>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</si>
  <si>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</si>
  <si>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</si>
  <si>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</si>
  <si>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</si>
  <si>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</si>
  <si>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</si>
  <si>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</si>
  <si>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</si>
  <si>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</si>
  <si>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</si>
  <si>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</si>
  <si>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</si>
  <si>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</si>
  <si>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</si>
  <si>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</si>
  <si>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</si>
  <si>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</si>
  <si>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</si>
  <si>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</si>
  <si>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</si>
  <si>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</si>
  <si>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</si>
  <si>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</si>
  <si>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</si>
  <si>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</si>
  <si>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</si>
  <si>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</si>
  <si>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</si>
  <si>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</si>
  <si>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</si>
  <si>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</si>
  <si>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</si>
  <si>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</si>
  <si>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</si>
  <si>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</si>
  <si>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</si>
  <si>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</si>
  <si>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</si>
  <si>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</si>
  <si>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</si>
  <si>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</si>
  <si>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</si>
  <si>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</si>
  <si>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</si>
  <si>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</si>
  <si>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</si>
  <si>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</si>
  <si>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</si>
  <si>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</si>
  <si>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</si>
  <si>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</si>
  <si>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</si>
  <si>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</si>
  <si>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</si>
  <si>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</si>
  <si>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</si>
  <si>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</si>
  <si>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</si>
  <si>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</si>
  <si>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</si>
  <si>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</si>
  <si>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</si>
  <si>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</si>
  <si>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</si>
  <si>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</si>
  <si>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</si>
  <si>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</si>
  <si>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</si>
  <si>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</si>
  <si>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</si>
  <si>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</si>
  <si>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</si>
  <si>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</si>
  <si>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</si>
  <si>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</si>
  <si>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</si>
  <si>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</si>
  <si>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</si>
  <si>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</si>
  <si>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</si>
  <si>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</si>
  <si>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</si>
  <si>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</si>
  <si>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</si>
  <si>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</si>
  <si>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</si>
  <si>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</si>
  <si>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</si>
  <si>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</si>
  <si>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</si>
  <si>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</si>
  <si>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</si>
  <si>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</si>
  <si>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</si>
  <si>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</si>
  <si>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</si>
  <si>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</si>
  <si>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</si>
  <si>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</si>
  <si>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</si>
  <si>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</si>
  <si>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</si>
  <si>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</si>
  <si>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</si>
  <si>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</si>
  <si>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</si>
  <si>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</si>
  <si>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</si>
  <si>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</si>
  <si>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</si>
  <si>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</si>
  <si>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</si>
  <si>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</si>
  <si>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</si>
  <si>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</si>
  <si>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</si>
  <si>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</si>
  <si>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</si>
  <si>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</si>
  <si>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</si>
  <si>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</si>
  <si>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</si>
  <si>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</si>
  <si>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</si>
  <si>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</si>
  <si>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</si>
  <si>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</si>
  <si>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</si>
  <si>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</si>
  <si>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</si>
  <si>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</si>
  <si>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</si>
  <si>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</si>
  <si>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</si>
  <si>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</si>
  <si>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</si>
  <si>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</si>
  <si>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</si>
  <si>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</si>
  <si>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</si>
  <si>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</si>
  <si>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</si>
  <si>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</si>
  <si>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</si>
  <si>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</si>
  <si>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</si>
  <si>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</si>
  <si>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</si>
  <si>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</si>
  <si>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</si>
  <si>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</si>
  <si>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</si>
  <si>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</si>
  <si>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</si>
  <si>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</si>
  <si>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</si>
  <si>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</si>
  <si>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</si>
  <si>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</si>
  <si>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</si>
  <si>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</si>
  <si>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</si>
  <si>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</si>
  <si>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</si>
  <si>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</si>
  <si>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</si>
  <si>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</si>
  <si>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</si>
  <si>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</si>
  <si>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</si>
  <si>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</si>
  <si>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</si>
  <si>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</si>
  <si>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</si>
  <si>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</si>
  <si>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</si>
  <si>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</si>
  <si>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</si>
  <si>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</si>
  <si>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</si>
  <si>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</si>
  <si>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</si>
  <si>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</si>
  <si>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</si>
  <si>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</si>
  <si>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</si>
  <si>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</si>
  <si>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</si>
  <si>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</si>
  <si>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</si>
  <si>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</si>
  <si>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</si>
  <si>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</si>
  <si>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</si>
  <si>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</si>
  <si>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</si>
  <si>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</si>
  <si>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</si>
  <si>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</si>
  <si>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</si>
  <si>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</si>
  <si>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</si>
  <si>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</si>
  <si>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</si>
  <si>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</si>
  <si>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</si>
  <si>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</si>
  <si>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</si>
  <si>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</si>
  <si>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</si>
  <si>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</si>
  <si>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</si>
  <si>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</si>
  <si>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</si>
  <si>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</si>
  <si>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</si>
  <si>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</si>
  <si>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</si>
  <si>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</si>
  <si>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</si>
  <si>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</si>
  <si>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</si>
  <si>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</si>
  <si>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</si>
  <si>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</si>
  <si>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</si>
  <si>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</si>
  <si>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</si>
  <si>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</si>
  <si>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</si>
  <si>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</si>
  <si>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</si>
  <si>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</si>
  <si>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</si>
  <si>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</si>
  <si>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</si>
  <si>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</si>
  <si>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</si>
  <si>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</si>
  <si>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</si>
  <si>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</si>
  <si>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</si>
  <si>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</si>
  <si>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</si>
  <si>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</si>
  <si>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</si>
  <si>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</si>
  <si>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</si>
  <si>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</si>
  <si>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</si>
  <si>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</si>
  <si>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</si>
  <si>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</si>
  <si>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</si>
  <si>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</si>
  <si>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</si>
  <si>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</si>
  <si>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</si>
  <si>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</si>
  <si>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</si>
  <si>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</si>
  <si>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</si>
  <si>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</si>
  <si>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</si>
  <si>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</si>
  <si>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</si>
  <si>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</si>
  <si>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</si>
  <si>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</si>
  <si>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</si>
  <si>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</si>
  <si>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</si>
  <si>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</si>
  <si>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</si>
  <si>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</si>
  <si>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</si>
  <si>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</si>
  <si>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</si>
  <si>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</si>
  <si>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</si>
  <si>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</si>
  <si>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</si>
  <si>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</si>
  <si>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</si>
  <si>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</si>
  <si>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</si>
  <si>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</si>
  <si>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</si>
  <si>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</si>
  <si>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</si>
  <si>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</si>
  <si>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</si>
  <si>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</si>
  <si>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</si>
  <si>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</si>
  <si>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</si>
  <si>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</si>
  <si>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</si>
  <si>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</si>
  <si>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</si>
  <si>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</si>
  <si>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</si>
  <si>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</si>
  <si>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</si>
  <si>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</si>
  <si>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</si>
  <si>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</si>
  <si>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</si>
  <si>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</si>
  <si>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</si>
  <si>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</si>
  <si>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</si>
  <si>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</si>
  <si>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</si>
  <si>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</si>
  <si>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</si>
  <si>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</si>
  <si>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</si>
  <si>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</si>
  <si>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</si>
  <si>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</si>
  <si>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</si>
  <si>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</si>
  <si>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</si>
  <si>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</si>
  <si>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</si>
  <si>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</si>
  <si>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</si>
  <si>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</si>
  <si>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</si>
  <si>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</si>
  <si>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</si>
  <si>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</si>
  <si>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</si>
  <si>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</si>
  <si>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</si>
  <si>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</si>
  <si>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</si>
  <si>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</si>
  <si>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</si>
  <si>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</si>
  <si>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</si>
  <si>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</si>
  <si>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</si>
  <si>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</si>
  <si>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</si>
  <si>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</si>
  <si>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</si>
  <si>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</si>
  <si>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</si>
  <si>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</si>
  <si>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</si>
  <si>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</si>
  <si>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</si>
  <si>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</si>
  <si>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</si>
  <si>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</si>
  <si>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</si>
  <si>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</si>
  <si>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</si>
  <si>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</si>
  <si>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</si>
  <si>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</si>
  <si>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</si>
  <si>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</si>
  <si>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</si>
  <si>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</si>
  <si>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</si>
  <si>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</si>
  <si>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</si>
  <si>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</si>
  <si>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</si>
  <si>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</si>
  <si>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</si>
  <si>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</si>
  <si>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</si>
  <si>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</si>
  <si>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</si>
  <si>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</si>
  <si>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</si>
  <si>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</si>
  <si>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</si>
  <si>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</si>
  <si>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</si>
  <si>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</si>
  <si>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</si>
  <si>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</si>
  <si>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</si>
  <si>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</si>
  <si>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</si>
  <si>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</si>
  <si>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</si>
  <si>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</si>
  <si>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</si>
  <si>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</si>
  <si>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</si>
  <si>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</si>
  <si>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</si>
  <si>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</si>
  <si>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</si>
  <si>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</si>
  <si>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</si>
  <si>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</si>
  <si>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</si>
  <si>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</si>
  <si>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</si>
  <si>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</si>
  <si>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</si>
  <si>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</si>
  <si>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</si>
  <si>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</si>
  <si>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</si>
  <si>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</si>
  <si>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</si>
  <si>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</si>
  <si>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</si>
  <si>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</si>
  <si>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</si>
  <si>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</si>
  <si>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</si>
  <si>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</si>
  <si>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</si>
  <si>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</si>
  <si>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</si>
  <si>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</si>
  <si>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</si>
  <si>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</si>
  <si>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</si>
  <si>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</si>
  <si>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</si>
  <si>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</si>
  <si>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</si>
  <si>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</si>
  <si>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</si>
  <si>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</si>
  <si>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</si>
  <si>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</si>
  <si>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</si>
  <si>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</si>
  <si>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</si>
  <si>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</si>
  <si>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</si>
  <si>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</si>
  <si>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</si>
  <si>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</si>
  <si>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</si>
  <si>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</si>
  <si>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</si>
  <si>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</si>
  <si>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</si>
  <si>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</si>
  <si>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</si>
  <si>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</si>
  <si>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</si>
  <si>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</si>
  <si>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</si>
  <si>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</si>
  <si>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</si>
  <si>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</si>
  <si>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</si>
  <si>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</si>
  <si>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</si>
  <si>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</si>
  <si>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</si>
  <si>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</si>
  <si>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</si>
  <si>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</si>
  <si>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</si>
  <si>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</si>
  <si>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</si>
  <si>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</si>
  <si>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</si>
  <si>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</si>
  <si>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</si>
  <si>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</si>
  <si>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</si>
  <si>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</si>
  <si>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</si>
  <si>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</si>
  <si>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</si>
  <si>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</si>
  <si>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</si>
  <si>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</si>
  <si>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</si>
  <si>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</si>
  <si>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</si>
  <si>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</si>
  <si>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</si>
  <si>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</si>
  <si>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</si>
  <si>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</si>
  <si>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</si>
  <si>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</si>
  <si>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</si>
  <si>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</si>
  <si>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</si>
  <si>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</si>
  <si>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</si>
  <si>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</si>
  <si>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</si>
  <si>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</si>
  <si>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</si>
  <si>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</si>
  <si>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</si>
  <si>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</si>
  <si>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</si>
  <si>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</si>
  <si>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</si>
  <si>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</si>
  <si>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</si>
  <si>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</si>
  <si>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</si>
  <si>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</si>
  <si>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</si>
  <si>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</si>
  <si>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</si>
  <si>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</si>
  <si>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</si>
  <si>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</si>
  <si>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</si>
  <si>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</si>
  <si>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</si>
  <si>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</si>
  <si>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</si>
  <si>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</si>
  <si>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</si>
  <si>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</si>
  <si>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</si>
  <si>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</si>
  <si>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</si>
  <si>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</si>
  <si>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</si>
  <si>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</si>
  <si>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</si>
  <si>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</si>
  <si>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</si>
  <si>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</si>
  <si>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</si>
  <si>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</si>
  <si>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</si>
  <si>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</si>
  <si>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</si>
  <si>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</si>
  <si>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</si>
  <si>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</si>
  <si>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</si>
  <si>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</si>
  <si>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</si>
  <si>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</si>
  <si>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</si>
  <si>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</si>
  <si>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</si>
  <si>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</si>
  <si>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</si>
  <si>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</si>
  <si>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</si>
  <si>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</si>
  <si>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</si>
  <si>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</si>
  <si>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</si>
  <si>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</si>
  <si>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</si>
  <si>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</si>
  <si>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</si>
  <si>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</si>
  <si>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</si>
  <si>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</si>
  <si>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</si>
  <si>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</si>
  <si>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</si>
  <si>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</si>
  <si>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</si>
  <si>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</si>
  <si>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</si>
  <si>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</si>
  <si>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</si>
  <si>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</si>
  <si>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</si>
  <si>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</si>
  <si>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</si>
  <si>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</si>
  <si>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</si>
  <si>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</si>
  <si>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</si>
  <si>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</si>
  <si>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</si>
  <si>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</si>
  <si>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</si>
  <si>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</si>
  <si>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</si>
  <si>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</si>
  <si>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</si>
  <si>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</si>
  <si>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</si>
  <si>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</si>
  <si>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</si>
  <si>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</si>
  <si>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</si>
  <si>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</si>
  <si>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</si>
  <si>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</si>
  <si>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</si>
  <si>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</si>
  <si>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</si>
  <si>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</si>
  <si>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</si>
  <si>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</si>
  <si>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</si>
  <si>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</si>
  <si>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</si>
  <si>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</si>
  <si>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</si>
  <si>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</si>
  <si>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</si>
  <si>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</si>
  <si>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</si>
  <si>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</si>
  <si>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</si>
  <si>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</si>
  <si>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</si>
  <si>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</si>
  <si>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</si>
  <si>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</si>
  <si>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</si>
  <si>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</si>
  <si>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</si>
  <si>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</si>
  <si>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</si>
  <si>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</si>
  <si>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</si>
  <si>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</si>
  <si>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</si>
  <si>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</si>
  <si>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</si>
  <si>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</si>
  <si>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</si>
  <si>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</si>
  <si>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</si>
  <si>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</si>
  <si>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</si>
  <si>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</si>
  <si>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</si>
  <si>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</si>
  <si>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</si>
  <si>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</si>
  <si>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</si>
  <si>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</si>
  <si>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</si>
  <si>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</si>
  <si>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</si>
  <si>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</si>
  <si>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</si>
  <si>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</si>
  <si>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</si>
  <si>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</si>
  <si>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</si>
  <si>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</si>
  <si>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</si>
  <si>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</si>
  <si>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</si>
  <si>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</si>
  <si>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</si>
  <si>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</si>
  <si>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</si>
  <si>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</si>
  <si>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</si>
  <si>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</si>
  <si>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</si>
  <si>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</si>
  <si>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</si>
  <si>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</si>
  <si>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</si>
  <si>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</si>
  <si>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</si>
  <si>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</si>
  <si>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</si>
  <si>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</si>
  <si>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</si>
  <si>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</si>
  <si>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</si>
  <si>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</si>
  <si>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</si>
  <si>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</si>
  <si>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</si>
  <si>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</si>
  <si>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</si>
  <si>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</si>
  <si>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</si>
  <si>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</si>
  <si>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</si>
  <si>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</si>
  <si>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</si>
  <si>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</si>
  <si>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</si>
  <si>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</si>
  <si>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</si>
  <si>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</si>
  <si>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</si>
  <si>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</si>
  <si>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</si>
  <si>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</si>
  <si>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</si>
  <si>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</si>
  <si>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</si>
  <si>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</si>
  <si>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</si>
  <si>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</si>
  <si>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</si>
  <si>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</si>
  <si>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</si>
  <si>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</si>
  <si>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</si>
  <si>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</si>
  <si>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</si>
  <si>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</si>
  <si>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</si>
  <si>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</si>
  <si>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</si>
  <si>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</si>
  <si>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</si>
  <si>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</si>
  <si>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</si>
  <si>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</si>
  <si>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</si>
  <si>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</si>
  <si>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</si>
  <si>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</si>
  <si>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</si>
  <si>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</si>
  <si>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</si>
  <si>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</si>
  <si>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</si>
  <si>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</si>
  <si>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</si>
  <si>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</si>
  <si>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</si>
  <si>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</si>
  <si>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</si>
  <si>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</si>
  <si>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</si>
  <si>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</si>
  <si>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</si>
  <si>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</si>
  <si>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</si>
  <si>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</si>
  <si>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</si>
  <si>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</si>
  <si>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</si>
  <si>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</si>
  <si>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</si>
  <si>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</si>
  <si>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</si>
  <si>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</si>
  <si>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</si>
  <si>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</si>
  <si>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</si>
  <si>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</si>
  <si>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</si>
  <si>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</si>
  <si>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</si>
  <si>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</si>
  <si>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</si>
  <si>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</si>
  <si>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</si>
  <si>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</si>
  <si>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</si>
  <si>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</si>
  <si>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</si>
  <si>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</si>
  <si>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</si>
  <si>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</si>
  <si>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</si>
  <si>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</si>
  <si>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</si>
  <si>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</si>
  <si>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</si>
  <si>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</si>
  <si>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</si>
  <si>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</si>
  <si>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</si>
  <si>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</si>
  <si>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</si>
  <si>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</si>
  <si>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</si>
  <si>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</si>
  <si>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</si>
  <si>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</si>
  <si>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</si>
  <si>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</si>
  <si>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</si>
  <si>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</si>
  <si>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</si>
  <si>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</si>
  <si>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</si>
  <si>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</si>
  <si>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</si>
  <si>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</si>
  <si>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</si>
  <si>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</si>
  <si>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</si>
  <si>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</si>
  <si>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</si>
  <si>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</si>
  <si>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</si>
  <si>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</si>
  <si>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</si>
  <si>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</si>
  <si>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</si>
  <si>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</si>
  <si>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</si>
  <si>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</si>
  <si>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</si>
  <si>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</si>
  <si>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</si>
  <si>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</si>
  <si>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</si>
  <si>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</si>
  <si>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</si>
  <si>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</si>
  <si>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</si>
  <si>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</si>
  <si>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</si>
  <si>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</si>
  <si>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</si>
  <si>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</si>
  <si>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</si>
  <si>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</si>
  <si>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</si>
  <si>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</si>
  <si>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</si>
  <si>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</si>
  <si>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</si>
  <si>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</si>
  <si>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</si>
  <si>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</si>
  <si>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</si>
  <si>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</si>
  <si>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</si>
  <si>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</si>
  <si>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</si>
  <si>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</si>
  <si>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</si>
  <si>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</si>
  <si>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</si>
  <si>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</si>
  <si>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</si>
  <si>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</si>
  <si>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</si>
  <si>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</si>
  <si>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</si>
  <si>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</si>
  <si>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</si>
  <si>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</si>
  <si>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</si>
  <si>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</si>
  <si>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</si>
  <si>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</si>
  <si>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</si>
  <si>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</si>
  <si>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</si>
  <si>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</si>
  <si>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</si>
  <si>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</si>
  <si>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</si>
  <si>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</si>
  <si>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</si>
  <si>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</si>
  <si>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</si>
  <si>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</si>
  <si>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</si>
  <si>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</si>
  <si>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</si>
  <si>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</si>
  <si>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</si>
  <si>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</si>
  <si>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</si>
  <si>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</si>
  <si>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</si>
  <si>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</si>
  <si>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</si>
  <si>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</si>
  <si>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</si>
  <si>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</si>
  <si>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</si>
  <si>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</si>
  <si>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</si>
  <si>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</si>
  <si>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</si>
  <si>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</si>
  <si>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</si>
  <si>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</si>
  <si>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</si>
  <si>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</si>
  <si>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</si>
  <si>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</si>
  <si>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</si>
  <si>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</si>
  <si>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</si>
  <si>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</si>
  <si>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</si>
  <si>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</si>
  <si>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</si>
  <si>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</si>
  <si>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</si>
  <si>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</si>
  <si>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</si>
  <si>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</si>
  <si>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</si>
  <si>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</si>
  <si>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</si>
  <si>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</si>
  <si>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</si>
  <si>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</si>
  <si>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</si>
  <si>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</si>
  <si>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</si>
  <si>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</si>
  <si>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</si>
  <si>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</si>
  <si>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</si>
  <si>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</si>
  <si>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</si>
  <si>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</si>
  <si>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</si>
  <si>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</si>
  <si>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</si>
  <si>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</si>
  <si>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</si>
  <si>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</si>
  <si>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</si>
  <si>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</si>
  <si>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</si>
  <si>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</si>
  <si>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</si>
  <si>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</si>
  <si>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</si>
  <si>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</si>
  <si>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</si>
  <si>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</si>
  <si>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</si>
  <si>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</si>
  <si>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</si>
  <si>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</si>
  <si>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</si>
  <si>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</si>
  <si>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</si>
  <si>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</si>
  <si>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</si>
  <si>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</si>
  <si>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</si>
  <si>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</si>
  <si>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</si>
  <si>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</si>
  <si>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</si>
  <si>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</si>
  <si>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</si>
  <si>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</si>
  <si>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</si>
  <si>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</si>
  <si>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</si>
  <si>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</si>
  <si>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</si>
  <si>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</si>
  <si>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</si>
  <si>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</si>
  <si>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</si>
  <si>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</si>
  <si>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</si>
  <si>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</si>
  <si>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</si>
  <si>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</si>
  <si>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</si>
  <si>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</si>
  <si>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</si>
  <si>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</si>
  <si>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</si>
  <si>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</si>
  <si>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</si>
  <si>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</si>
  <si>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</si>
  <si>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</si>
  <si>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</si>
  <si>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</si>
  <si>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</si>
  <si>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</si>
  <si>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</si>
  <si>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</si>
  <si>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</si>
  <si>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</si>
  <si>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</si>
  <si>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</si>
  <si>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</si>
  <si>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</si>
  <si>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</si>
  <si>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</si>
  <si>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</si>
  <si>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</si>
  <si>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</si>
  <si>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</si>
  <si>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</si>
  <si>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</si>
  <si>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</si>
  <si>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</si>
  <si>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</si>
  <si>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</si>
  <si>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</si>
  <si>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</si>
  <si>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</si>
  <si>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</si>
  <si>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</si>
  <si>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</si>
  <si>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</si>
  <si>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</si>
  <si>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</si>
  <si>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</si>
  <si>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</si>
  <si>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</si>
  <si>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</si>
  <si>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</si>
  <si>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</si>
  <si>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</si>
  <si>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</si>
  <si>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</si>
  <si>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</si>
  <si>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</si>
  <si>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</si>
  <si>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</si>
  <si>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</si>
  <si>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</si>
  <si>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</si>
  <si>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</si>
  <si>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</si>
  <si>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</si>
  <si>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</si>
  <si>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</si>
  <si>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</si>
  <si>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</si>
  <si>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</si>
  <si>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</si>
  <si>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</si>
  <si>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</si>
  <si>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</si>
  <si>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</si>
  <si>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</si>
  <si>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</si>
  <si>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</si>
  <si>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</si>
  <si>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</si>
  <si>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</si>
  <si>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</si>
  <si>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</si>
  <si>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</si>
  <si>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</si>
  <si>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</si>
  <si>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</si>
  <si>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</si>
  <si>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</si>
  <si>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</si>
  <si>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</si>
  <si>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</si>
  <si>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</si>
  <si>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</si>
  <si>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</si>
  <si>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</si>
  <si>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</si>
  <si>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</si>
  <si>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</si>
  <si>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</si>
  <si>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</si>
  <si>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</si>
  <si>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</si>
  <si>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</si>
  <si>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</si>
  <si>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</si>
  <si>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</si>
  <si>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</si>
  <si>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</si>
  <si>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</si>
  <si>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</si>
  <si>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</si>
  <si>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</si>
  <si>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</si>
  <si>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</si>
  <si>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</si>
  <si>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</si>
  <si>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</si>
  <si>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</si>
  <si>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</si>
  <si>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</si>
  <si>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</si>
  <si>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</si>
  <si>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</si>
  <si>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</si>
  <si>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</si>
  <si>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</si>
  <si>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</si>
  <si>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</si>
  <si>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</si>
  <si>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</si>
  <si>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</si>
  <si>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</si>
  <si>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</si>
  <si>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</si>
  <si>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</si>
  <si>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</si>
  <si>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</si>
  <si>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</si>
  <si>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</si>
  <si>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</si>
  <si>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</si>
  <si>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</si>
  <si>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</si>
  <si>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</si>
  <si>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</si>
  <si>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</si>
  <si>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</si>
  <si>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</si>
  <si>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</si>
  <si>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</si>
  <si>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</si>
  <si>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</si>
  <si>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</si>
  <si>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</si>
  <si>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</si>
  <si>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</si>
  <si>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</si>
  <si>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</si>
  <si>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</si>
  <si>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</si>
  <si>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</si>
  <si>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</si>
  <si>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</si>
  <si>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</si>
  <si>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</si>
  <si>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</si>
  <si>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</si>
  <si>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</si>
  <si>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</si>
  <si>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</si>
  <si>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</si>
  <si>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</si>
  <si>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</si>
  <si>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</si>
  <si>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</si>
  <si>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</si>
  <si>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</si>
  <si>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</si>
  <si>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</si>
  <si>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</si>
  <si>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</si>
  <si>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</si>
  <si>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</si>
  <si>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</si>
  <si>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</si>
  <si>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</si>
  <si>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</si>
  <si>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</si>
  <si>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</si>
  <si>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</si>
  <si>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</si>
  <si>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</si>
  <si>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</si>
  <si>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</si>
  <si>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</si>
  <si>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</si>
  <si>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</si>
  <si>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</si>
  <si>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</si>
  <si>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</si>
  <si>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</si>
  <si>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</si>
  <si>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</si>
  <si>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</si>
  <si>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</si>
  <si>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</si>
  <si>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</si>
  <si>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</si>
  <si>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</si>
  <si>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</si>
  <si>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</si>
  <si>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</si>
  <si>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</si>
  <si>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</si>
  <si>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</si>
  <si>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</si>
  <si>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</si>
  <si>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</si>
  <si>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</si>
  <si>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</si>
  <si>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</si>
  <si>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</si>
  <si>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</si>
  <si>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</si>
  <si>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</si>
  <si>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</si>
  <si>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</si>
  <si>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</si>
  <si>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</si>
  <si>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</si>
  <si>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</si>
  <si>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</si>
  <si>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</si>
  <si>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</si>
  <si>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</si>
  <si>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</si>
  <si>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</si>
  <si>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</si>
  <si>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</si>
  <si>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</si>
  <si>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</si>
  <si>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</si>
  <si>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</si>
  <si>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</si>
  <si>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</si>
  <si>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</si>
  <si>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</si>
  <si>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</si>
  <si>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</si>
  <si>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</si>
  <si>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</si>
  <si>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</si>
  <si>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</si>
  <si>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</si>
  <si>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</si>
  <si>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</si>
  <si>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</si>
  <si>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</si>
  <si>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</si>
  <si>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</si>
  <si>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</si>
  <si>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</si>
  <si>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</si>
  <si>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</si>
  <si>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</si>
  <si>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</si>
  <si>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</si>
  <si>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</si>
  <si>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</si>
  <si>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</si>
  <si>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</si>
  <si>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</si>
  <si>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</si>
  <si>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</si>
  <si>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</si>
  <si>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</si>
  <si>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</si>
  <si>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</si>
  <si>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</si>
  <si>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</si>
  <si>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</si>
  <si>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</si>
  <si>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</si>
  <si>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</si>
  <si>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</si>
  <si>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</si>
  <si>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</si>
  <si>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</si>
  <si>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</si>
  <si>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</si>
  <si>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</si>
  <si>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</si>
  <si>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</si>
  <si>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</si>
  <si>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</si>
  <si>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</si>
  <si>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</si>
  <si>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</si>
  <si>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</si>
  <si>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</si>
  <si>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</si>
  <si>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</si>
  <si>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</si>
  <si>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</si>
  <si>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</si>
  <si>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</si>
  <si>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</si>
  <si>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</si>
  <si>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</si>
  <si>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</si>
  <si>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</si>
  <si>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</si>
  <si>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</si>
  <si>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</si>
  <si>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</si>
  <si>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</si>
  <si>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</si>
  <si>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</si>
  <si>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</si>
  <si>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</si>
  <si>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</si>
  <si>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</si>
  <si>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</si>
  <si>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</si>
  <si>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</si>
  <si>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</si>
  <si>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</si>
  <si>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</si>
  <si>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</si>
  <si>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</si>
  <si>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</si>
  <si>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</si>
  <si>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</si>
  <si>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</si>
  <si>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</si>
  <si>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</si>
  <si>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</si>
  <si>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</si>
  <si>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</si>
  <si>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</si>
  <si>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</si>
  <si>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</si>
  <si>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</si>
  <si>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</si>
  <si>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</si>
  <si>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</si>
  <si>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</si>
  <si>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</si>
  <si>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</si>
  <si>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</si>
  <si>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</si>
  <si>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</si>
  <si>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</si>
  <si>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</si>
  <si>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</si>
  <si>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</si>
  <si>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</si>
  <si>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</si>
  <si>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</si>
  <si>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</si>
  <si>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</si>
  <si>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</si>
  <si>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</si>
  <si>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</si>
  <si>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</si>
  <si>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</si>
  <si>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</si>
  <si>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</si>
  <si>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</si>
  <si>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</si>
  <si>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</si>
  <si>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</si>
  <si>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</si>
  <si>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</si>
  <si>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</si>
  <si>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</si>
  <si>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</si>
  <si>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</si>
  <si>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</si>
  <si>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</si>
  <si>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</si>
  <si>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</si>
  <si>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</si>
  <si>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</si>
  <si>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</si>
  <si>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</si>
  <si>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</si>
  <si>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</si>
  <si>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</si>
  <si>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</si>
  <si>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</si>
  <si>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</si>
  <si>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</si>
  <si>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</si>
  <si>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</si>
  <si>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</si>
  <si>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</si>
  <si>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</si>
  <si>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</si>
  <si>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</si>
  <si>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</si>
  <si>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</si>
  <si>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</si>
  <si>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</si>
  <si>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</si>
  <si>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</si>
  <si>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</si>
  <si>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</si>
  <si>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</si>
  <si>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</si>
  <si>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</si>
  <si>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</si>
  <si>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</si>
  <si>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</si>
  <si>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</si>
  <si>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</si>
  <si>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</si>
  <si>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</si>
  <si>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</si>
  <si>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</si>
  <si>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</si>
  <si>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</si>
  <si>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</si>
  <si>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</si>
  <si>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</si>
  <si>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</si>
  <si>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</si>
  <si>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</si>
  <si>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</si>
  <si>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</si>
  <si>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</si>
  <si>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</si>
  <si>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</si>
  <si>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</si>
  <si>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</si>
  <si>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</si>
  <si>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</si>
  <si>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</si>
  <si>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</si>
  <si>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</si>
  <si>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</si>
  <si>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</si>
  <si>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</si>
  <si>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</si>
  <si>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</si>
  <si>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</si>
  <si>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</si>
  <si>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</si>
  <si>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</si>
  <si>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</si>
  <si>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</si>
  <si>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</si>
  <si>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</si>
  <si>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</si>
  <si>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</si>
  <si>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</si>
  <si>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</si>
  <si>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</si>
  <si>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</si>
  <si>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</si>
  <si>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</si>
  <si>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</si>
  <si>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</si>
  <si>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</si>
  <si>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</si>
  <si>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</si>
  <si>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</si>
  <si>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</si>
  <si>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</si>
  <si>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</si>
  <si>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</si>
  <si>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</si>
  <si>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</si>
  <si>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</si>
  <si>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</si>
  <si>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</si>
  <si>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</si>
  <si>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</si>
  <si>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</si>
  <si>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</si>
  <si>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</si>
  <si>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</si>
  <si>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</si>
  <si>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</si>
  <si>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</si>
  <si>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</si>
  <si>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</si>
  <si>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</si>
  <si>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</si>
  <si>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</si>
  <si>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</si>
  <si>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</si>
  <si>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</si>
  <si>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</si>
  <si>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</si>
  <si>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</si>
  <si>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</si>
  <si>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</si>
  <si>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</si>
  <si>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</si>
  <si>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</si>
  <si>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</si>
  <si>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</si>
  <si>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</si>
  <si>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</si>
  <si>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</si>
  <si>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</si>
  <si>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</si>
  <si>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</si>
  <si>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</si>
  <si>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</si>
  <si>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</si>
  <si>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</si>
  <si>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</si>
  <si>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</si>
  <si>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</si>
  <si>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</si>
  <si>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</si>
  <si>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</si>
  <si>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</si>
  <si>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</si>
  <si>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</si>
  <si>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</si>
  <si>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</si>
  <si>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</si>
  <si>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</si>
  <si>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</si>
  <si>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</si>
  <si>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</si>
  <si>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</si>
  <si>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</si>
  <si>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</si>
  <si>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</si>
  <si>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</si>
  <si>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</si>
  <si>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</si>
  <si>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</si>
  <si>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</si>
  <si>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</si>
  <si>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</si>
  <si>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</si>
  <si>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</si>
  <si>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</si>
  <si>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</si>
  <si>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</si>
  <si>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</si>
  <si>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</si>
  <si>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</si>
  <si>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</si>
  <si>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</si>
  <si>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</si>
  <si>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</si>
  <si>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</si>
  <si>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</si>
  <si>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</si>
  <si>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</si>
  <si>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</si>
  <si>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</si>
  <si>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</si>
  <si>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</si>
  <si>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</si>
  <si>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</si>
  <si>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</si>
  <si>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</si>
  <si>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</si>
  <si>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</si>
  <si>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</si>
  <si>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</si>
  <si>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</si>
  <si>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</si>
  <si>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</si>
  <si>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</si>
  <si>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</si>
  <si>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</si>
  <si>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</si>
  <si>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</si>
  <si>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</si>
  <si>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</si>
  <si>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</si>
  <si>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</si>
  <si>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</si>
  <si>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</si>
  <si>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</si>
  <si>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</si>
  <si>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</si>
  <si>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</si>
  <si>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</si>
  <si>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</si>
  <si>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</si>
  <si>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</si>
  <si>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</si>
  <si>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</si>
  <si>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</si>
  <si>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</si>
  <si>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</si>
  <si>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</si>
  <si>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</si>
  <si>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</si>
  <si>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</si>
  <si>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</si>
  <si>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</si>
  <si>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</si>
  <si>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</si>
  <si>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</si>
  <si>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</si>
  <si>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</si>
  <si>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</si>
  <si>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</si>
  <si>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</si>
  <si>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</si>
  <si>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</si>
  <si>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</si>
  <si>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</si>
  <si>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</si>
  <si>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</si>
  <si>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</si>
  <si>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</si>
  <si>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</si>
  <si>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</si>
  <si>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</si>
  <si>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</si>
  <si>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</si>
  <si>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</si>
  <si>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</si>
  <si>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</si>
  <si>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</si>
  <si>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</si>
  <si>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</si>
  <si>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</si>
  <si>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</si>
  <si>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</si>
  <si>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</si>
  <si>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</si>
  <si>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</si>
  <si>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</si>
  <si>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</si>
  <si>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</si>
  <si>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</si>
  <si>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</si>
  <si>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</si>
  <si>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</si>
  <si>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</si>
  <si>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</si>
  <si>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</si>
  <si>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</si>
  <si>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</si>
  <si>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</si>
  <si>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</si>
  <si>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</si>
  <si>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</si>
  <si>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</si>
  <si>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</si>
  <si>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</si>
  <si>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</si>
  <si>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</si>
  <si>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</si>
  <si>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</si>
  <si>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</si>
  <si>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</si>
  <si>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</si>
  <si>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</si>
  <si>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</si>
  <si>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</si>
  <si>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</si>
  <si>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</si>
  <si>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</si>
  <si>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</si>
  <si>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</si>
  <si>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</si>
  <si>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</si>
  <si>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</si>
  <si>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</si>
  <si>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</si>
  <si>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</si>
  <si>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</si>
  <si>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</si>
  <si>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</si>
  <si>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</si>
  <si>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</si>
  <si>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</si>
  <si>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</si>
  <si>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</si>
  <si>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</si>
  <si>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</si>
  <si>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</si>
  <si>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</si>
  <si>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</si>
  <si>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</si>
  <si>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</si>
  <si>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</si>
  <si>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</si>
  <si>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</si>
  <si>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</si>
  <si>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</si>
  <si>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</si>
  <si>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</si>
  <si>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</si>
  <si>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</si>
  <si>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</si>
  <si>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</si>
  <si>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</si>
  <si>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</si>
  <si>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</si>
  <si>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</si>
  <si>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</si>
  <si>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</si>
  <si>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</si>
  <si>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</si>
  <si>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</si>
  <si>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</si>
  <si>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</si>
  <si>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</si>
  <si>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</si>
  <si>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</si>
  <si>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</si>
  <si>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</si>
  <si>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</si>
  <si>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</si>
  <si>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</si>
  <si>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</si>
  <si>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</si>
  <si>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</si>
  <si>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</si>
  <si>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</si>
  <si>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</si>
  <si>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</si>
  <si>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</si>
  <si>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</si>
  <si>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</si>
  <si>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</si>
  <si>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</si>
  <si>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</si>
  <si>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</si>
  <si>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</si>
  <si>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</si>
  <si>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</si>
  <si>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</si>
  <si>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</si>
  <si>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</si>
  <si>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</si>
  <si>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</si>
  <si>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</si>
  <si>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</si>
  <si>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</si>
  <si>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</si>
  <si>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</si>
  <si>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</si>
  <si>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</si>
  <si>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</si>
  <si>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</si>
  <si>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</si>
  <si>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</si>
  <si>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</si>
  <si>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</si>
  <si>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</si>
  <si>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</si>
  <si>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</si>
  <si>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</si>
  <si>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</si>
  <si>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</si>
  <si>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</si>
  <si>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</si>
  <si>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</si>
  <si>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</si>
  <si>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</si>
  <si>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</si>
  <si>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</si>
  <si>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</si>
  <si>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</si>
  <si>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</si>
  <si>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</si>
  <si>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</si>
  <si>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</si>
  <si>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</si>
  <si>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</si>
  <si>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</si>
  <si>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</si>
  <si>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</si>
  <si>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</si>
  <si>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</si>
  <si>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</si>
  <si>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</si>
  <si>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</si>
  <si>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</si>
  <si>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</si>
  <si>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</si>
  <si>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</si>
  <si>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</si>
  <si>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</si>
  <si>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</si>
  <si>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</si>
  <si>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</si>
  <si>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</si>
  <si>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</si>
  <si>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</si>
  <si>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</si>
  <si>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</si>
  <si>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</si>
  <si>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</si>
  <si>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</si>
  <si>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</si>
  <si>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</si>
  <si>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</si>
  <si>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</si>
  <si>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</si>
  <si>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</si>
  <si>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</si>
  <si>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</si>
  <si>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</si>
  <si>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</si>
  <si>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</si>
  <si>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</si>
  <si>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</si>
  <si>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</si>
  <si>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</si>
  <si>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</si>
  <si>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</si>
  <si>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</si>
  <si>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</si>
  <si>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</si>
  <si>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</si>
  <si>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</si>
  <si>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</si>
  <si>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</si>
  <si>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</si>
  <si>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</si>
  <si>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</si>
  <si>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</si>
  <si>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</si>
  <si>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</si>
  <si>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</si>
  <si>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</si>
  <si>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</si>
  <si>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</si>
  <si>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</si>
  <si>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</si>
  <si>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</si>
  <si>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</si>
  <si>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</si>
  <si>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</si>
  <si>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</si>
  <si>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</si>
  <si>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</si>
  <si>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</si>
  <si>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</si>
  <si>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</si>
  <si>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</si>
  <si>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</si>
  <si>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</si>
  <si>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</si>
  <si>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</si>
  <si>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</si>
  <si>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</si>
  <si>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</si>
  <si>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</si>
  <si>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</si>
  <si>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</si>
  <si>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</si>
  <si>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</si>
  <si>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</si>
  <si>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</si>
  <si>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</si>
  <si>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</si>
  <si>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</si>
  <si>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</si>
  <si>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</si>
  <si>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</si>
  <si>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</si>
  <si>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</si>
  <si>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</si>
  <si>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</si>
  <si>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</si>
  <si>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</si>
  <si>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</si>
  <si>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</si>
  <si>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</si>
  <si>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</si>
  <si>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</si>
  <si>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</si>
  <si>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</si>
  <si>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</si>
  <si>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</si>
  <si>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</si>
  <si>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</si>
  <si>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</si>
  <si>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</si>
  <si>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</si>
  <si>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</si>
  <si>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</si>
  <si>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</si>
  <si>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</si>
  <si>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</si>
  <si>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</si>
  <si>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</si>
  <si>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</si>
  <si>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</si>
  <si>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</si>
  <si>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</si>
  <si>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</si>
  <si>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</si>
  <si>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</si>
  <si>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</si>
  <si>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</si>
  <si>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</si>
  <si>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</si>
  <si>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</si>
  <si>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</si>
  <si>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</si>
  <si>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</si>
  <si>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</si>
  <si>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</si>
  <si>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</si>
  <si>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</si>
  <si>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</si>
  <si>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</si>
  <si>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</si>
  <si>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</si>
  <si>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</si>
  <si>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</si>
  <si>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</si>
  <si>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</si>
  <si>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</si>
  <si>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</si>
  <si>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</si>
  <si>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</si>
  <si>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</si>
  <si>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</si>
  <si>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</si>
  <si>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</si>
  <si>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</si>
  <si>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</si>
  <si>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</si>
  <si>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</si>
  <si>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</si>
  <si>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</si>
  <si>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</si>
  <si>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</si>
  <si>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</si>
  <si>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</si>
  <si>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</si>
  <si>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</si>
  <si>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</si>
  <si>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</si>
  <si>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</si>
  <si>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</si>
  <si>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</si>
  <si>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</si>
  <si>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</si>
  <si>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</si>
  <si>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</si>
  <si>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</si>
  <si>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</si>
  <si>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</si>
  <si>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</si>
  <si>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</si>
  <si>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</si>
  <si>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</si>
  <si>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</si>
  <si>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</si>
  <si>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</si>
  <si>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</si>
  <si>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</si>
  <si>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</si>
  <si>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</si>
  <si>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</si>
  <si>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</si>
  <si>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</si>
  <si>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</si>
  <si>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</si>
  <si>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</si>
  <si>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</si>
  <si>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</si>
  <si>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</si>
  <si>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</si>
  <si>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</si>
  <si>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</si>
  <si>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</si>
  <si>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</si>
  <si>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</si>
  <si>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</si>
  <si>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</si>
  <si>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</si>
  <si>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</si>
  <si>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</si>
  <si>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</si>
  <si>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</si>
  <si>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</si>
  <si>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</si>
  <si>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</si>
  <si>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</si>
  <si>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</si>
  <si>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</si>
  <si>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</si>
  <si>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</si>
  <si>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</si>
  <si>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</si>
  <si>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</si>
  <si>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</si>
  <si>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</si>
  <si>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</si>
  <si>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</si>
  <si>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</si>
  <si>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</si>
  <si>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</si>
  <si>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</si>
  <si>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</si>
  <si>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</si>
  <si>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</si>
  <si>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</si>
  <si>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</si>
  <si>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</si>
  <si>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</si>
  <si>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</si>
  <si>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</si>
  <si>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</si>
  <si>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</si>
  <si>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</si>
  <si>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</si>
  <si>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</si>
  <si>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</si>
  <si>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</si>
  <si>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</si>
  <si>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</si>
  <si>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</si>
  <si>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</si>
  <si>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</si>
  <si>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</si>
  <si>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</si>
  <si>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</si>
  <si>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</si>
  <si>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</si>
  <si>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</si>
  <si>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</si>
  <si>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</si>
  <si>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</si>
  <si>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</si>
  <si>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</si>
  <si>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</si>
  <si>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</si>
  <si>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</si>
  <si>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</si>
  <si>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</si>
  <si>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</si>
  <si>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</si>
  <si>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</si>
  <si>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</si>
  <si>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</si>
  <si>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</si>
  <si>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</si>
  <si>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</si>
  <si>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</si>
  <si>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</si>
  <si>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</si>
  <si>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</si>
  <si>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</si>
  <si>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</si>
  <si>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</si>
  <si>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</si>
  <si>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</si>
  <si>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</si>
  <si>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</si>
  <si>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</si>
  <si>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</si>
  <si>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</si>
  <si>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</si>
  <si>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</si>
  <si>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</si>
  <si>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</si>
  <si>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</si>
  <si>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</si>
  <si>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</si>
  <si>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</si>
  <si>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</si>
  <si>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</si>
  <si>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</si>
  <si>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</si>
  <si>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</si>
  <si>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</si>
  <si>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</si>
  <si>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</si>
  <si>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</si>
  <si>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</si>
  <si>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</si>
  <si>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</si>
  <si>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</si>
  <si>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</si>
  <si>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</si>
  <si>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</si>
  <si>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</si>
  <si>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</si>
  <si>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</si>
  <si>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</si>
  <si>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</si>
  <si>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</si>
  <si>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</si>
  <si>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</si>
  <si>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</si>
  <si>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</si>
  <si>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</si>
  <si>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</si>
  <si>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</si>
  <si>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</si>
  <si>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</si>
  <si>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</si>
  <si>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</si>
  <si>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</si>
  <si>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</si>
  <si>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</si>
  <si>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</si>
  <si>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</si>
  <si>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</si>
  <si>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</si>
  <si>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</si>
  <si>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</si>
  <si>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</si>
  <si>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</si>
  <si>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</si>
  <si>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</si>
  <si>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</si>
  <si>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</si>
  <si>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</si>
  <si>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</si>
  <si>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</si>
  <si>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</si>
  <si>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</si>
  <si>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</si>
  <si>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</si>
  <si>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</si>
  <si>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</si>
  <si>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</si>
  <si>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</si>
  <si>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</si>
  <si>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</si>
  <si>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</si>
  <si>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</si>
  <si>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</si>
  <si>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</si>
  <si>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</si>
  <si>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</si>
  <si>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</si>
  <si>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</si>
  <si>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</si>
  <si>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</si>
  <si>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</si>
  <si>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</si>
  <si>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</si>
  <si>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</si>
  <si>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</si>
  <si>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</si>
  <si>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</si>
  <si>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</si>
  <si>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</si>
  <si>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</si>
  <si>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</si>
  <si>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</si>
  <si>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</si>
  <si>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</si>
  <si>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</si>
  <si>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</si>
  <si>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</si>
  <si>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</si>
  <si>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</si>
  <si>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</si>
  <si>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</si>
  <si>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</si>
  <si>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</si>
  <si>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</si>
  <si>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</si>
  <si>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</si>
  <si>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</si>
  <si>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</si>
  <si>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</si>
  <si>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</si>
  <si>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</si>
  <si>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</si>
  <si>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</si>
  <si>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</si>
  <si>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</si>
  <si>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</si>
  <si>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</si>
  <si>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</si>
  <si>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</si>
  <si>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</si>
  <si>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</si>
  <si>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</si>
  <si>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</si>
  <si>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</si>
  <si>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</si>
  <si>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</si>
  <si>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</si>
  <si>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</si>
  <si>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</si>
  <si>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</si>
  <si>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</si>
  <si>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</si>
  <si>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</si>
  <si>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</si>
  <si>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</si>
  <si>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</si>
  <si>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</si>
  <si>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</si>
  <si>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</si>
  <si>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</si>
  <si>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</si>
  <si>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</si>
  <si>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</si>
  <si>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</si>
  <si>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</si>
  <si>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</si>
  <si>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</si>
  <si>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</si>
  <si>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</si>
  <si>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</si>
  <si>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</si>
  <si>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</si>
  <si>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</si>
  <si>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</si>
  <si>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</si>
  <si>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</si>
  <si>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</si>
  <si>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</si>
  <si>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</si>
  <si>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</si>
  <si>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</si>
  <si>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</si>
  <si>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</si>
  <si>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</si>
  <si>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</si>
  <si>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</si>
  <si>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</si>
  <si>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</si>
  <si>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</si>
  <si>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</si>
  <si>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</si>
  <si>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</si>
  <si>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</si>
  <si>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</si>
  <si>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</si>
  <si>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</si>
  <si>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</si>
  <si>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</si>
  <si>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</si>
  <si>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</si>
  <si>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</si>
  <si>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</si>
  <si>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</si>
  <si>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</si>
  <si>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</si>
  <si>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</si>
  <si>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</si>
  <si>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</si>
  <si>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</si>
  <si>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</si>
  <si>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</si>
  <si>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</si>
  <si>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</si>
  <si>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</si>
  <si>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</si>
  <si>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</si>
  <si>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</si>
  <si>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</si>
  <si>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</si>
  <si>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</si>
  <si>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</si>
  <si>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</si>
  <si>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</si>
  <si>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</si>
  <si>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</si>
  <si>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</si>
  <si>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</si>
  <si>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</si>
  <si>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</si>
  <si>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</si>
  <si>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</si>
  <si>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</si>
  <si>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</si>
  <si>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</si>
  <si>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</si>
  <si>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</si>
  <si>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</si>
  <si>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</si>
  <si>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</si>
  <si>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</si>
  <si>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</si>
  <si>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</si>
  <si>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</si>
  <si>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</si>
  <si>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</si>
  <si>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</si>
  <si>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</si>
  <si>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</si>
  <si>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</si>
  <si>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</si>
  <si>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</si>
  <si>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</si>
  <si>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</si>
  <si>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</si>
  <si>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</si>
  <si>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</si>
  <si>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</si>
  <si>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</si>
  <si>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</si>
  <si>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</si>
  <si>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</si>
  <si>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</si>
  <si>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</si>
  <si>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</si>
  <si>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</si>
  <si>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</si>
  <si>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</si>
  <si>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</si>
  <si>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</si>
  <si>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</si>
  <si>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</si>
  <si>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</si>
  <si>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</si>
  <si>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</si>
  <si>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</si>
  <si>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</si>
  <si>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</si>
  <si>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</si>
  <si>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</si>
  <si>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</si>
  <si>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</si>
  <si>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</si>
  <si>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</si>
  <si>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</si>
  <si>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</si>
  <si>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</si>
  <si>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</si>
  <si>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</si>
  <si>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</si>
  <si>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</si>
  <si>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</si>
  <si>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</si>
  <si>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</si>
  <si>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</si>
  <si>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</si>
  <si>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</si>
  <si>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</si>
  <si>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</si>
  <si>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</si>
  <si>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</si>
  <si>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</si>
  <si>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</si>
  <si>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</si>
  <si>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</si>
  <si>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</si>
  <si>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</si>
  <si>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</si>
  <si>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</si>
  <si>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</si>
  <si>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</si>
  <si>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</si>
  <si>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</si>
  <si>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</si>
  <si>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</si>
  <si>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</si>
  <si>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</si>
  <si>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</si>
  <si>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</si>
  <si>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</si>
  <si>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</si>
  <si>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</si>
  <si>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</si>
  <si>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</si>
  <si>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</si>
  <si>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</si>
  <si>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</si>
  <si>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</si>
  <si>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</si>
  <si>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</si>
  <si>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</si>
  <si>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</si>
  <si>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</si>
  <si>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</si>
  <si>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</si>
  <si>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</si>
  <si>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</si>
  <si>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</si>
  <si>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</si>
  <si>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</si>
  <si>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</si>
  <si>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</si>
  <si>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</si>
  <si>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</si>
  <si>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</si>
  <si>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</si>
  <si>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</si>
  <si>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</si>
  <si>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</si>
  <si>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</si>
  <si>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</si>
  <si>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</si>
  <si>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</si>
  <si>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</si>
  <si>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</si>
  <si>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</si>
  <si>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</si>
  <si>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</si>
  <si>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</si>
  <si>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</si>
  <si>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</si>
  <si>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</si>
  <si>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</si>
  <si>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</si>
  <si>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</si>
  <si>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</si>
  <si>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</si>
  <si>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</si>
  <si>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</si>
  <si>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</si>
  <si>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</si>
  <si>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</si>
  <si>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</si>
  <si>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</si>
  <si>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</si>
  <si>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</si>
  <si>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</si>
  <si>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</si>
  <si>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</si>
  <si>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</si>
  <si>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</si>
  <si>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</si>
  <si>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</si>
  <si>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</si>
  <si>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</si>
  <si>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</si>
  <si>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</si>
  <si>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</si>
  <si>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</si>
  <si>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</si>
  <si>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</si>
  <si>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</si>
  <si>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</si>
  <si>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</si>
  <si>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</si>
  <si>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</si>
  <si>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</si>
  <si>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</si>
  <si>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</si>
  <si>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</si>
  <si>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</si>
  <si>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</si>
  <si>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</si>
  <si>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</si>
  <si>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</si>
  <si>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</si>
  <si>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</si>
  <si>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</si>
  <si>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</si>
  <si>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</si>
  <si>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</si>
  <si>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</si>
  <si>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</si>
  <si>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</si>
  <si>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</si>
  <si>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</si>
  <si>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</si>
  <si>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</si>
  <si>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</si>
  <si>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</si>
  <si>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</si>
  <si>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</si>
  <si>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</si>
  <si>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</si>
  <si>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</si>
  <si>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</si>
  <si>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</si>
  <si>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</si>
  <si>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</si>
  <si>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</si>
  <si>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</si>
  <si>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</si>
  <si>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</si>
  <si>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</si>
  <si>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</si>
  <si>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</si>
  <si>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</si>
  <si>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</si>
  <si>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</si>
  <si>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</si>
  <si>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</si>
  <si>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</si>
  <si>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</si>
  <si>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</si>
  <si>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</si>
  <si>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</si>
  <si>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</si>
  <si>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</si>
  <si>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</si>
  <si>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</si>
  <si>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</si>
  <si>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</si>
  <si>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</si>
  <si>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</si>
  <si>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</si>
  <si>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</si>
  <si>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</si>
  <si>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</si>
  <si>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</si>
  <si>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</si>
  <si>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</si>
  <si>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</si>
  <si>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</si>
  <si>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</si>
  <si>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</si>
  <si>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</si>
  <si>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</si>
  <si>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</si>
  <si>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</si>
  <si>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</si>
  <si>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</si>
  <si>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</si>
  <si>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</si>
  <si>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</si>
  <si>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</si>
  <si>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</si>
  <si>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</si>
  <si>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</si>
  <si>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</si>
  <si>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</si>
  <si>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</si>
  <si>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</si>
  <si>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</si>
  <si>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</si>
  <si>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</si>
  <si>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</si>
  <si>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</si>
  <si>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</si>
  <si>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</si>
  <si>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</si>
  <si>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</si>
  <si>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</si>
  <si>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</si>
  <si>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</si>
  <si>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</si>
  <si>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</si>
  <si>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</si>
  <si>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</si>
  <si>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</si>
  <si>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</si>
  <si>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</si>
  <si>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</si>
  <si>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</si>
  <si>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</si>
  <si>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</si>
  <si>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</si>
  <si>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</si>
  <si>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</si>
  <si>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</si>
  <si>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</si>
  <si>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</si>
  <si>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</si>
  <si>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</si>
  <si>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</si>
  <si>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</si>
  <si>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</si>
  <si>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</si>
  <si>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</si>
  <si>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</si>
  <si>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</si>
  <si>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</si>
  <si>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</si>
  <si>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</si>
  <si>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</si>
  <si>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</si>
  <si>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</si>
  <si>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</si>
  <si>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</si>
  <si>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</si>
  <si>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</si>
  <si>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</si>
  <si>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</si>
  <si>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</si>
  <si>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</si>
  <si>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</si>
  <si>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</si>
  <si>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</si>
  <si>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</si>
  <si>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</si>
  <si>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</si>
  <si>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</si>
  <si>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</si>
  <si>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</si>
  <si>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</si>
  <si>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</si>
  <si>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</si>
  <si>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</si>
  <si>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</si>
  <si>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</si>
  <si>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</si>
  <si>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</si>
  <si>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</si>
  <si>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</si>
  <si>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</si>
  <si>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</si>
  <si>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</si>
  <si>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</si>
  <si>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</si>
  <si>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</si>
  <si>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</si>
  <si>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</si>
  <si>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</si>
  <si>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</si>
  <si>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</si>
  <si>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</si>
  <si>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</si>
  <si>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</si>
  <si>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</si>
  <si>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</si>
  <si>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</si>
  <si>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</si>
  <si>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</si>
  <si>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</si>
  <si>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</si>
  <si>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</si>
  <si>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</si>
  <si>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</si>
  <si>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</si>
  <si>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</si>
  <si>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</si>
  <si>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</si>
  <si>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</si>
  <si>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</si>
  <si>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</si>
  <si>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</si>
  <si>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</si>
  <si>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</si>
  <si>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</si>
  <si>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</si>
  <si>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</si>
  <si>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</si>
  <si>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</si>
  <si>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</si>
  <si>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</si>
  <si>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</si>
  <si>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</si>
  <si>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</si>
  <si>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</si>
  <si>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</si>
  <si>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</si>
  <si>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</si>
  <si>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</si>
  <si>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</si>
  <si>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</si>
  <si>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</si>
  <si>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</si>
  <si>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</si>
  <si>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</si>
  <si>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</si>
  <si>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</si>
  <si>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</si>
  <si>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</si>
  <si>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</si>
  <si>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</si>
  <si>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</si>
  <si>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</si>
  <si>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</si>
  <si>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</si>
  <si>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</si>
  <si>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</si>
  <si>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</si>
  <si>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</si>
  <si>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</si>
  <si>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</si>
  <si>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</si>
  <si>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</si>
  <si>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</si>
  <si>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</si>
  <si>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</si>
  <si>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</si>
  <si>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</si>
  <si>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</si>
  <si>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</si>
  <si>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</si>
  <si>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</si>
  <si>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</si>
  <si>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</si>
  <si>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</si>
  <si>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</si>
  <si>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</si>
  <si>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</si>
  <si>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</si>
  <si>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</si>
  <si>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</si>
  <si>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</si>
  <si>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</si>
  <si>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</si>
  <si>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</si>
  <si>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</si>
  <si>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</si>
  <si>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</si>
  <si>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</si>
  <si>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</si>
  <si>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</si>
  <si>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</si>
  <si>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</si>
  <si>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</si>
  <si>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</si>
  <si>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</si>
  <si>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</si>
  <si>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</si>
  <si>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</si>
  <si>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</si>
  <si>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</si>
  <si>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</si>
  <si>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</si>
  <si>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</si>
  <si>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</si>
  <si>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</si>
  <si>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</si>
  <si>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</si>
  <si>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</si>
  <si>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</si>
  <si>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</si>
  <si>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</si>
  <si>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</si>
  <si>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</si>
  <si>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</si>
  <si>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</si>
  <si>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</si>
  <si>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</si>
  <si>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</si>
  <si>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</si>
  <si>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</si>
  <si>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</si>
  <si>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</si>
  <si>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</si>
  <si>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</si>
  <si>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</si>
  <si>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</si>
  <si>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</si>
  <si>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</si>
  <si>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</si>
  <si>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</si>
  <si>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</si>
  <si>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</si>
  <si>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</si>
  <si>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</si>
  <si>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</si>
  <si>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</si>
  <si>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</si>
  <si>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</si>
  <si>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</si>
  <si>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</si>
  <si>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</si>
  <si>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</si>
  <si>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</si>
  <si>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</si>
  <si>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</si>
  <si>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</si>
  <si>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</si>
  <si>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</si>
  <si>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</si>
  <si>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</si>
  <si>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</si>
  <si>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</si>
  <si>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</si>
  <si>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</si>
  <si>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</si>
  <si>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</si>
  <si>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</si>
  <si>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</si>
  <si>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</si>
  <si>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</si>
  <si>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</si>
  <si>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</si>
  <si>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</si>
  <si>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</si>
  <si>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</si>
  <si>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</si>
  <si>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</si>
  <si>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</si>
  <si>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</si>
  <si>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</si>
  <si>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</si>
  <si>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</si>
  <si>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</si>
  <si>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</si>
  <si>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</si>
  <si>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</si>
  <si>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</si>
  <si>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</si>
  <si>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</si>
  <si>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</si>
  <si>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</si>
  <si>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</si>
  <si>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</si>
  <si>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</si>
  <si>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</si>
  <si>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</si>
  <si>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</si>
  <si>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</si>
  <si>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</si>
  <si>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</si>
  <si>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</si>
  <si>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</si>
  <si>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</si>
  <si>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</si>
  <si>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</si>
  <si>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</si>
  <si>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</si>
  <si>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</si>
  <si>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</si>
  <si>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</si>
  <si>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</si>
  <si>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</si>
  <si>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</si>
  <si>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</si>
  <si>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</si>
  <si>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</si>
  <si>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</si>
  <si>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</si>
  <si>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</si>
  <si>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</si>
  <si>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</si>
  <si>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</si>
  <si>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</si>
  <si>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</si>
  <si>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</si>
  <si>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</si>
  <si>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</si>
  <si>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</si>
  <si>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</si>
  <si>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</si>
  <si>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</si>
  <si>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</si>
  <si>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</si>
  <si>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</si>
  <si>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</si>
  <si>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</si>
  <si>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</si>
  <si>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</si>
  <si>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</si>
  <si>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</si>
  <si>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</si>
  <si>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</si>
  <si>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</si>
  <si>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</si>
  <si>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</si>
  <si>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</si>
  <si>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</si>
  <si>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</si>
  <si>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</si>
  <si>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</si>
  <si>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</si>
  <si>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</si>
  <si>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</si>
  <si>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</si>
  <si>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</si>
  <si>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</si>
  <si>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</si>
  <si>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</si>
  <si>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</si>
  <si>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</si>
  <si>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</si>
  <si>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</si>
  <si>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</si>
  <si>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</si>
  <si>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</si>
  <si>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</si>
  <si>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</si>
  <si>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</si>
  <si>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</si>
  <si>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</si>
  <si>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</si>
  <si>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</si>
  <si>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</si>
  <si>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</si>
  <si>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</si>
  <si>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</si>
  <si>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</si>
  <si>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</si>
  <si>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</si>
  <si>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</si>
  <si>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</si>
  <si>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</si>
  <si>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</si>
  <si>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</si>
  <si>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</si>
  <si>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</si>
  <si>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</si>
  <si>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</si>
  <si>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</si>
  <si>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</si>
  <si>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</si>
  <si>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</si>
  <si>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</si>
  <si>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</si>
  <si>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</si>
  <si>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</si>
  <si>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</si>
  <si>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</si>
  <si>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</si>
  <si>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</si>
  <si>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</si>
  <si>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</si>
  <si>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</si>
  <si>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</si>
  <si>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</si>
  <si>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</si>
  <si>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</si>
  <si>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</si>
  <si>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</si>
  <si>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</si>
  <si>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</si>
  <si>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</si>
  <si>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</si>
  <si>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</si>
  <si>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</si>
  <si>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</si>
  <si>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</si>
  <si>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</si>
  <si>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</si>
  <si>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</si>
  <si>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</si>
  <si>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</si>
  <si>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</si>
  <si>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</si>
  <si>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</si>
  <si>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</si>
  <si>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</si>
  <si>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</si>
  <si>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</si>
  <si>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</si>
  <si>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</si>
  <si>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</si>
  <si>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</si>
  <si>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</si>
  <si>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</si>
  <si>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</si>
  <si>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</si>
  <si>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</si>
  <si>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</si>
  <si>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</si>
  <si>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</si>
  <si>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</si>
  <si>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</si>
  <si>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</si>
  <si>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</si>
  <si>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</si>
  <si>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</si>
  <si>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</si>
  <si>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</si>
  <si>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</si>
  <si>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</si>
  <si>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</si>
  <si>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</si>
  <si>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</si>
  <si>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</si>
  <si>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</si>
  <si>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</si>
  <si>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</si>
  <si>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</si>
  <si>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</si>
  <si>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</si>
  <si>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</si>
  <si>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</si>
  <si>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</si>
  <si>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</si>
  <si>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</si>
  <si>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</si>
  <si>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</si>
  <si>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</si>
  <si>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</si>
  <si>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</si>
  <si>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</si>
  <si>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</si>
  <si>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</si>
  <si>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</si>
  <si>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</si>
  <si>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</si>
  <si>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</si>
  <si>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</si>
  <si>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</si>
  <si>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</si>
  <si>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</si>
  <si>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</si>
  <si>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</si>
  <si>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</si>
  <si>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</si>
  <si>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</si>
  <si>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</si>
  <si>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</si>
  <si>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</si>
  <si>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</si>
  <si>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</si>
  <si>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</si>
  <si>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</si>
  <si>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</si>
  <si>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</si>
  <si>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</si>
  <si>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</si>
  <si>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</si>
  <si>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</si>
  <si>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</si>
  <si>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</si>
  <si>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</si>
  <si>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</si>
  <si>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</si>
  <si>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</si>
  <si>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</si>
  <si>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</si>
  <si>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</si>
  <si>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</si>
  <si>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</si>
  <si>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</si>
  <si>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</si>
  <si>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</si>
  <si>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</si>
  <si>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</si>
  <si>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</si>
  <si>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</si>
  <si>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</si>
  <si>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</si>
  <si>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</si>
  <si>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</si>
  <si>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</si>
  <si>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</si>
  <si>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</si>
  <si>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</si>
  <si>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</si>
  <si>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</si>
  <si>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</si>
  <si>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</si>
  <si>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</si>
  <si>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</si>
  <si>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</si>
  <si>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</si>
  <si>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</si>
  <si>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</si>
  <si>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</si>
  <si>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</si>
  <si>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</si>
  <si>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</si>
  <si>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</si>
  <si>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</si>
  <si>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</si>
  <si>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</si>
  <si>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</si>
  <si>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</si>
  <si>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</si>
  <si>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</si>
  <si>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</si>
  <si>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</si>
  <si>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</si>
  <si>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</si>
  <si>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</si>
  <si>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</si>
  <si>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</si>
  <si>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</si>
  <si>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</si>
  <si>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</si>
  <si>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</si>
  <si>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</si>
  <si>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</si>
  <si>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</si>
  <si>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</si>
  <si>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</si>
  <si>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</si>
  <si>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</si>
  <si>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</si>
  <si>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</si>
  <si>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</si>
  <si>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</si>
  <si>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</si>
  <si>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</si>
  <si>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</si>
  <si>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</si>
  <si>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</si>
  <si>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</si>
  <si>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</si>
  <si>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</si>
  <si>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</si>
  <si>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</si>
  <si>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</si>
  <si>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</si>
  <si>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</si>
  <si>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</si>
  <si>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</si>
  <si>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</si>
  <si>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</si>
  <si>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</si>
  <si>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</si>
  <si>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</si>
  <si>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</si>
  <si>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</si>
  <si>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</si>
  <si>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</si>
  <si>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</si>
  <si>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</si>
  <si>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</si>
  <si>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</si>
  <si>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</si>
  <si>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</si>
  <si>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</si>
  <si>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</si>
  <si>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</si>
  <si>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</si>
  <si>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</si>
  <si>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</si>
  <si>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</si>
  <si>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</si>
  <si>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</si>
  <si>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</si>
  <si>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</si>
  <si>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</si>
  <si>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</si>
  <si>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</si>
  <si>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</si>
  <si>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</si>
  <si>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</si>
  <si>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</si>
  <si>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</si>
  <si>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</si>
  <si>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</si>
  <si>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</si>
  <si>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</si>
  <si>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</si>
  <si>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</si>
  <si>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</si>
  <si>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</si>
  <si>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</si>
  <si>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</si>
  <si>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</si>
  <si>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</si>
  <si>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</si>
  <si>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</si>
  <si>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</si>
  <si>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</si>
  <si>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</si>
  <si>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</si>
  <si>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</si>
  <si>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</si>
  <si>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</si>
  <si>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</si>
  <si>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</si>
  <si>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</si>
  <si>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</si>
  <si>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</si>
  <si>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</si>
  <si>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</si>
  <si>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</si>
  <si>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</si>
  <si>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</si>
  <si>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</si>
  <si>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</si>
  <si>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</si>
  <si>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</si>
  <si>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</si>
  <si>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</si>
  <si>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</si>
  <si>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</si>
  <si>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</si>
  <si>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</si>
  <si>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</si>
  <si>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</si>
  <si>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</si>
  <si>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</si>
  <si>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</si>
  <si>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</si>
  <si>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</si>
  <si>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</si>
  <si>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</si>
  <si>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</si>
  <si>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</si>
  <si>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</si>
  <si>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</si>
  <si>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</si>
  <si>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</si>
  <si>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</si>
  <si>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</si>
  <si>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</si>
  <si>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</si>
  <si>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</si>
  <si>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</si>
  <si>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</si>
  <si>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</si>
  <si>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</si>
  <si>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</si>
  <si>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</si>
  <si>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</si>
  <si>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</si>
  <si>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</si>
  <si>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</si>
  <si>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</si>
  <si>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</si>
  <si>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</si>
  <si>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</si>
  <si>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</si>
  <si>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</si>
  <si>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</si>
  <si>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</si>
  <si>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</si>
  <si>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</si>
  <si>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</si>
  <si>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</si>
  <si>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</si>
  <si>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</si>
  <si>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</si>
  <si>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</si>
  <si>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</si>
  <si>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</si>
  <si>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</si>
  <si>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</si>
  <si>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</si>
  <si>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</si>
  <si>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</si>
  <si>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</si>
  <si>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</si>
  <si>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</si>
  <si>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</si>
  <si>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</si>
  <si>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</si>
  <si>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</si>
  <si>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</si>
  <si>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</si>
  <si>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</si>
  <si>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</si>
  <si>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</si>
  <si>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</si>
  <si>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</si>
  <si>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</si>
  <si>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</si>
  <si>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</si>
  <si>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</si>
  <si>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</si>
  <si>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</si>
  <si>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</si>
  <si>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</si>
  <si>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</si>
  <si>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</si>
  <si>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</si>
  <si>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</si>
  <si>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</si>
  <si>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</si>
  <si>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</si>
  <si>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</si>
  <si>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</si>
  <si>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</si>
  <si>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</si>
  <si>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</si>
  <si>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</si>
  <si>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</si>
  <si>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</si>
  <si>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</si>
  <si>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</si>
  <si>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</si>
  <si>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</si>
  <si>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</si>
  <si>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</si>
  <si>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</si>
  <si>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</si>
  <si>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</si>
  <si>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</si>
  <si>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</si>
  <si>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</si>
  <si>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</si>
  <si>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</si>
  <si>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</si>
  <si>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</si>
  <si>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</si>
  <si>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</si>
  <si>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</si>
  <si>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</si>
  <si>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</si>
  <si>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</si>
  <si>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</si>
  <si>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</si>
  <si>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</si>
  <si>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</si>
  <si>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</si>
  <si>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</si>
  <si>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</si>
  <si>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</si>
  <si>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</si>
  <si>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</si>
  <si>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</si>
  <si>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</si>
  <si>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</si>
  <si>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</si>
  <si>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</si>
  <si>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</si>
  <si>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</si>
  <si>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</si>
  <si>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</si>
  <si>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</si>
  <si>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</si>
  <si>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</si>
  <si>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</si>
  <si>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</si>
  <si>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</si>
  <si>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</si>
  <si>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</si>
  <si>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</si>
  <si>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</si>
  <si>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</si>
  <si>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</si>
  <si>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</si>
  <si>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</si>
  <si>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</si>
  <si>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</si>
  <si>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</si>
  <si>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</si>
  <si>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</si>
  <si>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</si>
  <si>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</si>
  <si>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</si>
  <si>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</si>
  <si>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</si>
  <si>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</si>
  <si>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</si>
  <si>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</si>
  <si>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</si>
  <si>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</si>
  <si>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</si>
  <si>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</si>
  <si>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</si>
  <si>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</si>
  <si>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</si>
  <si>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</si>
  <si>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</si>
  <si>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</si>
  <si>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</si>
  <si>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</si>
  <si>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</si>
  <si>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</si>
  <si>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</si>
  <si>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</si>
  <si>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</si>
  <si>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</si>
  <si>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</si>
  <si>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</si>
  <si>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</si>
  <si>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</si>
  <si>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</si>
  <si>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</si>
  <si>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</si>
  <si>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</si>
  <si>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</si>
  <si>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</si>
  <si>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</si>
  <si>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</si>
  <si>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</si>
  <si>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</si>
  <si>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</si>
  <si>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</si>
  <si>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</si>
  <si>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</si>
  <si>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</si>
  <si>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</si>
  <si>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</si>
  <si>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</si>
  <si>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</si>
  <si>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</si>
  <si>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</si>
  <si>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</si>
  <si>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</si>
  <si>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</si>
  <si>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</si>
  <si>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</si>
  <si>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</si>
  <si>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</si>
  <si>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</si>
  <si>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</si>
  <si>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</si>
  <si>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</si>
  <si>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</si>
  <si>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</si>
  <si>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</si>
  <si>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</si>
  <si>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</si>
  <si>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</si>
  <si>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</si>
  <si>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</si>
  <si>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</si>
  <si>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</si>
  <si>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</si>
  <si>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</si>
  <si>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</si>
  <si>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</si>
  <si>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</si>
  <si>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</si>
  <si>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</si>
  <si>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</si>
  <si>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</si>
  <si>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</si>
  <si>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</si>
  <si>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</si>
  <si>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</si>
  <si>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</si>
  <si>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</si>
  <si>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</si>
  <si>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</si>
  <si>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</si>
  <si>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</si>
  <si>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</si>
  <si>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</si>
  <si>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</si>
  <si>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</si>
  <si>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</si>
  <si>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</si>
  <si>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</si>
  <si>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</si>
  <si>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</si>
  <si>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</si>
  <si>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</si>
  <si>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</si>
  <si>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</si>
  <si>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</si>
  <si>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</si>
  <si>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</si>
  <si>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</si>
  <si>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</si>
  <si>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</si>
  <si>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</si>
  <si>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</si>
  <si>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</si>
  <si>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</si>
  <si>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</si>
  <si>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</si>
  <si>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</si>
  <si>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</si>
  <si>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</si>
  <si>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</si>
  <si>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</si>
  <si>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</si>
  <si>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</si>
  <si>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</si>
  <si>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</si>
  <si>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</si>
  <si>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</si>
  <si>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</si>
  <si>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</si>
  <si>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</si>
  <si>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</si>
  <si>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</si>
  <si>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</si>
  <si>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</si>
  <si>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</si>
  <si>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</si>
  <si>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</si>
  <si>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</si>
  <si>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</si>
  <si>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</si>
  <si>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</si>
  <si>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</si>
  <si>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</si>
  <si>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</si>
  <si>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</si>
  <si>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</si>
  <si>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</si>
  <si>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</si>
  <si>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</si>
  <si>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</si>
  <si>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</si>
  <si>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</si>
  <si>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</si>
  <si>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</si>
  <si>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</si>
  <si>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</si>
  <si>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</si>
  <si>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</si>
  <si>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</si>
  <si>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</si>
  <si>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</si>
  <si>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</si>
  <si>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</si>
  <si>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</si>
  <si>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</si>
  <si>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</si>
  <si>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</si>
  <si>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</si>
  <si>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</si>
  <si>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</si>
  <si>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</si>
  <si>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</si>
  <si>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</si>
  <si>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</si>
  <si>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</si>
  <si>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</si>
  <si>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</si>
  <si>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</si>
  <si>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</si>
  <si>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</si>
  <si>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</si>
  <si>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</si>
  <si>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</si>
  <si>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</si>
  <si>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</si>
  <si>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</si>
  <si>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</si>
  <si>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</si>
  <si>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</si>
  <si>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</si>
  <si>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</si>
  <si>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</si>
  <si>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</si>
  <si>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</si>
  <si>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</si>
  <si>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</si>
  <si>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</si>
  <si>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</si>
  <si>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</si>
  <si>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</si>
  <si>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</si>
  <si>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</si>
  <si>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</si>
  <si>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</si>
  <si>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</si>
  <si>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</si>
  <si>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</si>
  <si>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</si>
  <si>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</si>
  <si>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</si>
  <si>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</si>
  <si>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</si>
  <si>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</si>
  <si>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</si>
  <si>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</si>
  <si>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</si>
  <si>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</si>
  <si>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</si>
  <si>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</si>
  <si>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</si>
  <si>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</si>
  <si>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</si>
  <si>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</si>
  <si>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</si>
  <si>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</si>
  <si>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</si>
  <si>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</si>
  <si>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</si>
  <si>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</si>
  <si>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</si>
  <si>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</si>
  <si>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</si>
  <si>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</si>
  <si>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</si>
  <si>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</si>
  <si>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</si>
  <si>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</si>
  <si>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</si>
  <si>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</si>
  <si>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</si>
  <si>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</si>
  <si>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</si>
  <si>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</si>
  <si>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</si>
  <si>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</si>
  <si>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</si>
  <si>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</si>
  <si>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</si>
  <si>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</si>
  <si>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</si>
  <si>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</si>
  <si>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</si>
  <si>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</si>
  <si>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</si>
  <si>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</si>
  <si>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</si>
  <si>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</si>
  <si>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</si>
  <si>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</si>
  <si>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</si>
  <si>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</si>
  <si>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</si>
  <si>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</si>
  <si>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</si>
  <si>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</si>
  <si>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</si>
  <si>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</si>
  <si>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</si>
  <si>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</si>
  <si>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</si>
  <si>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</si>
  <si>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</si>
  <si>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</si>
  <si>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</si>
  <si>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</si>
  <si>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</si>
  <si>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</si>
  <si>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</si>
  <si>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</si>
  <si>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</si>
  <si>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</si>
  <si>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</si>
  <si>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</si>
  <si>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</si>
  <si>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</si>
  <si>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</si>
  <si>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</si>
  <si>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</si>
  <si>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</si>
  <si>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</si>
  <si>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</si>
  <si>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</si>
  <si>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</si>
  <si>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</si>
  <si>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</si>
  <si>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</si>
  <si>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</si>
  <si>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</si>
  <si>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</si>
  <si>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</si>
  <si>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</si>
  <si>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</si>
  <si>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</si>
  <si>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</si>
  <si>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</si>
  <si>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</si>
  <si>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</si>
  <si>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</si>
  <si>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</si>
  <si>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</si>
  <si>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</si>
  <si>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</si>
  <si>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</si>
  <si>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</si>
  <si>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</si>
  <si>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</si>
  <si>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</si>
  <si>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</si>
  <si>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</si>
  <si>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</si>
  <si>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</si>
  <si>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</si>
  <si>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</si>
  <si>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</si>
  <si>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</si>
  <si>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</si>
  <si>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</si>
  <si>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</si>
  <si>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</si>
  <si>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</si>
  <si>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</si>
  <si>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</si>
  <si>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</si>
  <si>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</si>
  <si>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</si>
  <si>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</si>
  <si>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</si>
  <si>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</si>
  <si>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</si>
  <si>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</si>
  <si>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</si>
  <si>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</si>
  <si>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</si>
  <si>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</si>
  <si>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</si>
  <si>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</si>
  <si>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</si>
  <si>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</si>
  <si>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</si>
  <si>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</si>
  <si>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</si>
  <si>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</si>
  <si>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</si>
  <si>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</si>
  <si>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</si>
  <si>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</si>
  <si>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</si>
  <si>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</si>
  <si>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</si>
  <si>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</si>
  <si>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</si>
  <si>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</si>
  <si>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</si>
  <si>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</si>
  <si>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</si>
  <si>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</si>
  <si>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</si>
  <si>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</si>
  <si>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</si>
  <si>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</si>
  <si>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</si>
  <si>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</si>
  <si>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</si>
  <si>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</si>
  <si>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</si>
  <si>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</si>
  <si>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</si>
  <si>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</si>
  <si>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</si>
  <si>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</si>
  <si>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</si>
  <si>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</si>
  <si>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</si>
  <si>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</si>
  <si>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</si>
  <si>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</si>
  <si>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</si>
  <si>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</si>
  <si>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</si>
  <si>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</si>
  <si>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</si>
  <si>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</si>
  <si>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</si>
  <si>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</si>
  <si>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</si>
  <si>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</si>
  <si>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</si>
  <si>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</si>
  <si>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</si>
  <si>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</si>
  <si>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</si>
  <si>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</si>
  <si>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</si>
  <si>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</si>
  <si>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</si>
  <si>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</si>
  <si>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</si>
  <si>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</si>
  <si>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</si>
  <si>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</si>
  <si>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</si>
  <si>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</si>
  <si>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</si>
  <si>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</si>
  <si>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</si>
  <si>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</si>
  <si>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</si>
  <si>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</si>
  <si>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</si>
  <si>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</si>
  <si>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</si>
  <si>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</si>
  <si>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</si>
  <si>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</si>
  <si>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</si>
  <si>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</si>
  <si>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</si>
  <si>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</si>
  <si>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</si>
  <si>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</si>
  <si>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</si>
  <si>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</si>
  <si>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</si>
  <si>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</si>
  <si>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</si>
  <si>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</si>
  <si>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</si>
  <si>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</si>
  <si>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</si>
  <si>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</si>
  <si>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</si>
  <si>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</si>
  <si>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</si>
  <si>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</si>
  <si>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</si>
  <si>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</si>
  <si>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</si>
  <si>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</si>
  <si>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</si>
  <si>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</si>
  <si>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</si>
  <si>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</si>
  <si>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</si>
  <si>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</si>
  <si>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</si>
  <si>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</si>
  <si>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</si>
  <si>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</si>
  <si>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</si>
  <si>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</si>
  <si>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</si>
  <si>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</si>
  <si>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</si>
  <si>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</si>
  <si>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</si>
  <si>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</si>
  <si>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</si>
  <si>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</si>
  <si>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</si>
  <si>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</si>
  <si>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</si>
  <si>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</si>
  <si>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</si>
  <si>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</si>
  <si>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</si>
  <si>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</si>
  <si>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</si>
  <si>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</si>
  <si>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</si>
  <si>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</si>
  <si>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</si>
  <si>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</si>
  <si>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</si>
  <si>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</si>
  <si>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</si>
  <si>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</si>
  <si>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</si>
  <si>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</si>
  <si>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</si>
  <si>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</si>
  <si>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</si>
  <si>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</si>
  <si>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</si>
  <si>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</si>
  <si>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</si>
  <si>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</si>
  <si>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</si>
  <si>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</si>
  <si>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</si>
  <si>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</si>
  <si>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</si>
  <si>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</si>
  <si>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</si>
  <si>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</si>
  <si>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</si>
  <si>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</si>
  <si>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</si>
  <si>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</si>
  <si>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</si>
  <si>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</si>
  <si>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</si>
  <si>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</si>
  <si>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</si>
  <si>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</si>
  <si>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</si>
  <si>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</si>
  <si>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</si>
  <si>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</si>
  <si>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</si>
  <si>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</si>
  <si>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</si>
  <si>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</si>
  <si>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</si>
  <si>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</si>
  <si>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</si>
  <si>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</si>
  <si>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</si>
  <si>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</si>
  <si>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</si>
  <si>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</si>
  <si>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</si>
  <si>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</si>
  <si>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</si>
  <si>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</si>
  <si>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</si>
  <si>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</si>
  <si>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</si>
  <si>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</si>
  <si>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</si>
  <si>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</si>
  <si>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</si>
  <si>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</si>
  <si>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</si>
  <si>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</si>
  <si>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</si>
  <si>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</si>
  <si>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</si>
  <si>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</si>
  <si>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</si>
  <si>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</si>
  <si>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</si>
  <si>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</si>
  <si>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</si>
  <si>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</si>
  <si>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</si>
  <si>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</si>
  <si>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</si>
  <si>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</si>
  <si>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</si>
  <si>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</si>
  <si>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</si>
  <si>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</si>
  <si>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</si>
  <si>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</si>
  <si>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</si>
  <si>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</si>
  <si>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</si>
  <si>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</si>
  <si>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</si>
  <si>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</si>
  <si>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</si>
  <si>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</si>
  <si>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</si>
  <si>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</si>
  <si>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</si>
  <si>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</si>
  <si>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</si>
  <si>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</si>
  <si>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</si>
  <si>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</si>
  <si>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</si>
  <si>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</si>
  <si>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</si>
  <si>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</si>
  <si>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</si>
  <si>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</si>
  <si>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</si>
  <si>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</si>
  <si>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</si>
  <si>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</si>
  <si>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</si>
  <si>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</si>
  <si>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</si>
  <si>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</si>
  <si>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</si>
  <si>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</si>
  <si>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</si>
  <si>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</si>
  <si>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</si>
  <si>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</si>
  <si>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</si>
  <si>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</si>
  <si>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</si>
  <si>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</si>
  <si>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</si>
  <si>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</si>
  <si>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</si>
  <si>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</si>
  <si>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</si>
  <si>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</si>
  <si>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</si>
  <si>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</si>
  <si>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</si>
  <si>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</si>
  <si>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</si>
  <si>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</si>
  <si>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</si>
  <si>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</si>
  <si>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</si>
  <si>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</si>
  <si>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</si>
  <si>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</si>
  <si>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</si>
  <si>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</si>
  <si>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</si>
  <si>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</si>
  <si>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</si>
  <si>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</si>
  <si>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</si>
  <si>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</si>
  <si>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</si>
  <si>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</si>
  <si>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</si>
  <si>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</si>
  <si>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</si>
  <si>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</si>
  <si>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</si>
  <si>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</si>
  <si>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</si>
  <si>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</si>
  <si>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</si>
  <si>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</si>
  <si>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</si>
  <si>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</si>
  <si>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</si>
  <si>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</si>
  <si>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</si>
  <si>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</si>
  <si>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</si>
  <si>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</si>
  <si>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</si>
  <si>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</si>
  <si>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</si>
  <si>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</si>
  <si>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</si>
  <si>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</si>
  <si>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</si>
  <si>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</si>
  <si>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</si>
  <si>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</si>
  <si>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</si>
  <si>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</si>
  <si>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</si>
  <si>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</si>
  <si>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</si>
  <si>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</si>
  <si>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</si>
  <si>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</si>
  <si>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</si>
  <si>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</si>
  <si>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</si>
  <si>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</si>
  <si>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</si>
  <si>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</si>
  <si>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</si>
  <si>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</si>
  <si>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</si>
  <si>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</si>
  <si>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</si>
  <si>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</si>
  <si>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</si>
  <si>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</si>
  <si>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</si>
  <si>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</si>
  <si>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</si>
  <si>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</si>
  <si>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</si>
  <si>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</si>
  <si>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</si>
  <si>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</si>
  <si>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</si>
  <si>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</si>
  <si>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</si>
  <si>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</si>
  <si>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</si>
  <si>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</si>
  <si>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</si>
  <si>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</si>
  <si>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</si>
  <si>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</si>
  <si>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</si>
  <si>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</si>
  <si>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</si>
  <si>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</si>
  <si>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</si>
  <si>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</si>
  <si>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</si>
  <si>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</si>
  <si>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</si>
  <si>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</si>
  <si>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</si>
  <si>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</si>
  <si>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</si>
  <si>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</si>
  <si>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</si>
  <si>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</si>
  <si>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</si>
  <si>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</si>
  <si>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</si>
  <si>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</si>
  <si>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</si>
  <si>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</si>
  <si>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</si>
  <si>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</si>
  <si>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</si>
  <si>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</si>
  <si>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</si>
  <si>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</si>
  <si>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</si>
  <si>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</si>
  <si>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</si>
  <si>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</si>
  <si>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</si>
  <si>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</si>
  <si>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</si>
  <si>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</si>
  <si>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</si>
  <si>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</si>
  <si>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</si>
  <si>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</si>
  <si>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</si>
  <si>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</si>
  <si>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</si>
  <si>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</si>
  <si>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</si>
  <si>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</si>
  <si>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</si>
  <si>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</si>
  <si>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</si>
  <si>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</si>
  <si>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</si>
  <si>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</si>
  <si>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</si>
  <si>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</si>
  <si>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</si>
  <si>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</si>
  <si>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</si>
  <si>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</si>
  <si>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</si>
  <si>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</si>
  <si>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</si>
  <si>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</si>
  <si>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</si>
  <si>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</si>
  <si>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</si>
  <si>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</si>
  <si>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</si>
  <si>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</si>
  <si>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</si>
  <si>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</si>
  <si>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</si>
  <si>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</si>
  <si>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</si>
  <si>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</si>
  <si>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</si>
  <si>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</si>
  <si>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</si>
  <si>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</si>
  <si>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</si>
  <si>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</si>
  <si>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</si>
  <si>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</si>
  <si>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</si>
  <si>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</si>
  <si>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</si>
  <si>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</si>
  <si>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</si>
  <si>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</si>
  <si>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</si>
  <si>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</si>
  <si>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</si>
  <si>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</si>
  <si>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</si>
  <si>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</si>
  <si>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</si>
  <si>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</si>
  <si>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</si>
  <si>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</si>
  <si>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</si>
  <si>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</si>
  <si>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</si>
  <si>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</si>
  <si>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</si>
  <si>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</si>
  <si>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</si>
  <si>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</si>
  <si>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</si>
  <si>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</si>
  <si>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</si>
  <si>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</si>
  <si>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</si>
  <si>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</si>
  <si>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</si>
  <si>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</si>
  <si>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</si>
  <si>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</si>
  <si>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</si>
  <si>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</si>
  <si>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</si>
  <si>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</si>
  <si>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</si>
  <si>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</si>
  <si>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</si>
  <si>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</si>
  <si>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</si>
  <si>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</si>
  <si>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</si>
  <si>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</si>
  <si>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</si>
  <si>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</si>
  <si>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</si>
  <si>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</si>
  <si>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</si>
  <si>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</si>
  <si>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</si>
  <si>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</si>
  <si>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</si>
  <si>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</si>
  <si>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</si>
  <si>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</si>
  <si>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</si>
  <si>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</si>
  <si>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</si>
  <si>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</si>
  <si>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</si>
  <si>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</si>
  <si>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</si>
  <si>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</si>
  <si>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</si>
  <si>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</si>
  <si>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</si>
  <si>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</si>
  <si>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</si>
  <si>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</si>
  <si>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</si>
  <si>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</si>
  <si>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</si>
  <si>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</si>
  <si>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</si>
  <si>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</si>
  <si>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</si>
  <si>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</si>
  <si>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</si>
  <si>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</si>
  <si>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</si>
  <si>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</si>
  <si>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</si>
  <si>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</si>
  <si>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</si>
  <si>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</si>
  <si>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</si>
  <si>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</si>
  <si>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</si>
  <si>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</si>
  <si>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</si>
  <si>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</si>
  <si>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</si>
  <si>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</si>
  <si>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</si>
  <si>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</si>
  <si>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</si>
  <si>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</si>
  <si>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</si>
  <si>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</si>
  <si>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</si>
  <si>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</si>
  <si>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</si>
  <si>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</si>
  <si>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</si>
  <si>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</si>
  <si>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</si>
  <si>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</si>
  <si>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</si>
  <si>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</si>
  <si>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</si>
  <si>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</si>
  <si>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</si>
  <si>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</si>
  <si>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</si>
  <si>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</si>
  <si>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</si>
  <si>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</si>
  <si>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</si>
  <si>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</si>
  <si>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</si>
  <si>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</si>
  <si>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</si>
  <si>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</si>
  <si>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</si>
  <si>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</si>
  <si>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</si>
  <si>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</si>
  <si>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</si>
  <si>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</si>
  <si>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</si>
  <si>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</si>
  <si>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</si>
  <si>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</si>
  <si>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</si>
  <si>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</si>
  <si>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</si>
  <si>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</si>
  <si>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</si>
  <si>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</si>
  <si>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</si>
  <si>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</si>
  <si>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</si>
  <si>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</si>
  <si>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</si>
  <si>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</si>
  <si>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</si>
  <si>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</si>
  <si>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</si>
  <si>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</si>
  <si>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</si>
  <si>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</si>
  <si>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</si>
  <si>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</si>
  <si>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</si>
  <si>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</si>
  <si>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</si>
  <si>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</si>
  <si>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</si>
  <si>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</si>
  <si>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</si>
  <si>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</si>
  <si>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</si>
  <si>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</si>
  <si>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</si>
  <si>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</si>
  <si>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</si>
  <si>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</si>
  <si>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</si>
  <si>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</si>
  <si>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</si>
  <si>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</si>
  <si>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</si>
  <si>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</si>
  <si>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</si>
  <si>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</si>
  <si>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</si>
  <si>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</si>
  <si>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</si>
  <si>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</si>
  <si>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</si>
  <si>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</si>
  <si>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</si>
  <si>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</si>
  <si>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</si>
  <si>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</si>
  <si>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</si>
  <si>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</si>
  <si>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</si>
  <si>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</si>
  <si>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</si>
  <si>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</si>
  <si>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</si>
  <si>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</si>
  <si>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</si>
  <si>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</si>
  <si>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</si>
  <si>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</si>
  <si>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</si>
  <si>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</si>
  <si>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</si>
  <si>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</si>
  <si>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</si>
  <si>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</si>
  <si>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</si>
  <si>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</si>
  <si>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</si>
  <si>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</si>
  <si>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</si>
  <si>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</si>
  <si>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</si>
  <si>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</si>
  <si>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</si>
  <si>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</si>
  <si>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</si>
  <si>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</si>
  <si>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</si>
  <si>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</si>
  <si>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</si>
  <si>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</si>
  <si>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</si>
  <si>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</si>
  <si>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</si>
  <si>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</si>
  <si>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</si>
  <si>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</si>
  <si>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</si>
  <si>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</si>
  <si>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</si>
  <si>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</si>
  <si>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</si>
  <si>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</si>
  <si>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</si>
  <si>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</si>
  <si>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</si>
  <si>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</si>
  <si>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</si>
  <si>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</si>
  <si>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</si>
  <si>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</si>
  <si>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</si>
  <si>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</si>
  <si>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</si>
  <si>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</si>
  <si>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</si>
  <si>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</si>
  <si>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</si>
  <si>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</si>
  <si>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</si>
  <si>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</si>
  <si>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</si>
  <si>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</si>
  <si>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</si>
  <si>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</si>
  <si>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</si>
  <si>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</si>
  <si>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</si>
  <si>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</si>
  <si>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</si>
  <si>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</si>
  <si>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</si>
  <si>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</si>
  <si>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</si>
  <si>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</si>
  <si>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</si>
  <si>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</si>
  <si>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</si>
  <si>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</si>
  <si>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</si>
  <si>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</si>
  <si>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</si>
  <si>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</si>
  <si>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</si>
  <si>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</si>
  <si>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</si>
  <si>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</si>
  <si>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</si>
  <si>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</si>
  <si>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</si>
  <si>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</si>
  <si>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</si>
  <si>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</si>
  <si>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</si>
  <si>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</si>
  <si>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</si>
  <si>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</si>
  <si>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</si>
  <si>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</si>
  <si>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</si>
  <si>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</si>
  <si>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</si>
  <si>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</si>
  <si>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</si>
  <si>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</si>
  <si>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</si>
  <si>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</si>
  <si>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</si>
  <si>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</si>
  <si>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</si>
  <si>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</si>
  <si>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</si>
  <si>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</si>
  <si>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</si>
  <si>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</si>
  <si>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</si>
  <si>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</si>
  <si>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</si>
  <si>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</si>
  <si>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</si>
  <si>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</si>
  <si>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</si>
  <si>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</si>
  <si>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</si>
  <si>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</si>
  <si>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</si>
  <si>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</si>
  <si>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</si>
  <si>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</si>
  <si>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</si>
  <si>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</si>
  <si>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</si>
  <si>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</si>
  <si>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</si>
  <si>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</si>
  <si>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</si>
  <si>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</si>
  <si>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</si>
  <si>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</si>
  <si>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</si>
  <si>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</si>
  <si>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</si>
  <si>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</si>
  <si>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</si>
  <si>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</si>
  <si>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</si>
  <si>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</si>
  <si>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</si>
  <si>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</si>
  <si>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</si>
  <si>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</si>
  <si>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</si>
  <si>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</si>
  <si>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</si>
  <si>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</si>
  <si>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</si>
  <si>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</si>
  <si>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</si>
  <si>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</si>
  <si>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</si>
  <si>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</si>
  <si>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</si>
  <si>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</si>
  <si>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</si>
  <si>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</si>
  <si>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</si>
  <si>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</si>
  <si>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</si>
  <si>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</si>
  <si>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</si>
  <si>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</si>
  <si>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</si>
  <si>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</si>
  <si>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</si>
  <si>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</si>
  <si>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</si>
  <si>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</si>
  <si>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</si>
  <si>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</si>
  <si>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</si>
  <si>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</si>
  <si>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</si>
  <si>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</si>
  <si>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</si>
  <si>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</si>
  <si>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</si>
  <si>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</si>
  <si>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</si>
  <si>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</si>
  <si>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</si>
  <si>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</si>
  <si>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</si>
  <si>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</si>
  <si>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</si>
  <si>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</si>
  <si>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</si>
  <si>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</si>
  <si>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</si>
  <si>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</si>
  <si>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</si>
  <si>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</si>
  <si>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</si>
  <si>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</si>
  <si>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</si>
  <si>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</si>
  <si>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</si>
  <si>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</si>
  <si>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</si>
  <si>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</si>
  <si>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</si>
  <si>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</si>
  <si>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</si>
  <si>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</si>
  <si>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</si>
  <si>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</si>
  <si>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</si>
  <si>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</si>
  <si>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</si>
  <si>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</si>
  <si>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</si>
  <si>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</si>
  <si>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</si>
  <si>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</si>
  <si>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</si>
  <si>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</si>
  <si>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</si>
  <si>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</si>
  <si>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</si>
  <si>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</si>
  <si>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</si>
  <si>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</si>
  <si>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</si>
  <si>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</si>
  <si>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</si>
  <si>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</si>
  <si>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</si>
  <si>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</si>
  <si>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</si>
  <si>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</si>
  <si>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</si>
  <si>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</si>
  <si>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</si>
  <si>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</si>
  <si>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</si>
  <si>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</si>
  <si>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</si>
  <si>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</si>
  <si>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</si>
  <si>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</si>
  <si>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</si>
  <si>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</si>
  <si>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</si>
  <si>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</si>
  <si>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</si>
  <si>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</si>
  <si>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</si>
  <si>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</si>
  <si>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</si>
  <si>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</si>
  <si>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</si>
  <si>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</si>
  <si>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</si>
  <si>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</si>
  <si>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</si>
  <si>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</si>
  <si>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</si>
  <si>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</si>
  <si>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</si>
  <si>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</si>
  <si>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</si>
  <si>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</si>
  <si>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</si>
  <si>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</si>
  <si>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</si>
  <si>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</si>
  <si>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</si>
  <si>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</si>
  <si>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</si>
  <si>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</si>
  <si>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</si>
  <si>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</si>
  <si>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</si>
  <si>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</si>
  <si>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</si>
  <si>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</si>
  <si>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</si>
  <si>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</si>
  <si>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</si>
  <si>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</si>
  <si>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</si>
  <si>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</si>
  <si>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</si>
  <si>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</si>
  <si>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</si>
  <si>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</si>
  <si>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</si>
  <si>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</si>
  <si>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</si>
  <si>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</si>
  <si>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</si>
  <si>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</si>
  <si>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</si>
  <si>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</si>
  <si>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</si>
  <si>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</si>
  <si>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</si>
  <si>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</si>
  <si>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</si>
  <si>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</si>
  <si>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</si>
  <si>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</si>
  <si>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</si>
  <si>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</si>
  <si>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</si>
  <si>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</si>
  <si>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</si>
  <si>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</si>
  <si>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</si>
  <si>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</si>
  <si>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</si>
  <si>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</si>
  <si>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</si>
  <si>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</si>
  <si>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</si>
  <si>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</si>
  <si>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</si>
  <si>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</si>
  <si>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</si>
  <si>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</si>
  <si>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</si>
  <si>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</si>
  <si>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</si>
  <si>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</si>
  <si>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</si>
  <si>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</si>
  <si>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</si>
  <si>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</si>
  <si>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</si>
  <si>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</si>
  <si>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</si>
  <si>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</si>
  <si>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</si>
  <si>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</si>
  <si>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</si>
  <si>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</si>
  <si>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</si>
  <si>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</si>
  <si>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</si>
  <si>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</si>
  <si>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</si>
  <si>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</si>
  <si>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</si>
  <si>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</si>
  <si>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</si>
  <si>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</si>
  <si>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</si>
  <si>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</si>
  <si>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</si>
  <si>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</si>
  <si>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</si>
  <si>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</si>
  <si>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</si>
  <si>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</si>
  <si>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</si>
  <si>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</si>
  <si>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</si>
  <si>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</si>
  <si>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</si>
  <si>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</si>
  <si>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</si>
  <si>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</si>
  <si>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</si>
  <si>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</si>
  <si>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</si>
  <si>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</si>
  <si>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</si>
  <si>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</si>
  <si>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</si>
  <si>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</si>
  <si>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</si>
  <si>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</si>
  <si>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</si>
  <si>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</si>
  <si>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</si>
  <si>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</si>
  <si>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</si>
  <si>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</si>
  <si>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</si>
  <si>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</si>
  <si>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</si>
  <si>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</si>
  <si>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</si>
  <si>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</si>
  <si>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</si>
  <si>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</si>
  <si>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</si>
  <si>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</si>
  <si>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</si>
  <si>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</si>
  <si>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</si>
  <si>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</si>
  <si>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</si>
  <si>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</si>
  <si>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</si>
  <si>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</si>
  <si>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</si>
  <si>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</si>
  <si>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</si>
  <si>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</si>
  <si>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</si>
  <si>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</si>
  <si>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</si>
  <si>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</si>
  <si>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</si>
  <si>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</si>
  <si>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</si>
  <si>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</si>
  <si>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</si>
  <si>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</si>
  <si>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</si>
  <si>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</si>
  <si>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</si>
  <si>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</si>
  <si>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</si>
  <si>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</si>
  <si>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</si>
  <si>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</si>
  <si>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</si>
  <si>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</si>
  <si>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</si>
  <si>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</si>
  <si>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</si>
  <si>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</si>
  <si>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</si>
  <si>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</si>
  <si>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</si>
  <si>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</si>
  <si>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</si>
  <si>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</si>
  <si>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</si>
  <si>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</si>
  <si>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</si>
  <si>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</si>
  <si>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</si>
  <si>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</si>
  <si>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</si>
  <si>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</si>
  <si>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</si>
  <si>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</si>
  <si>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</si>
  <si>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</si>
  <si>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</si>
  <si>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</si>
  <si>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</si>
  <si>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</si>
  <si>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</si>
  <si>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</si>
  <si>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</si>
  <si>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</si>
  <si>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</si>
  <si>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</si>
  <si>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</si>
  <si>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</si>
  <si>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</si>
  <si>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</si>
  <si>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</si>
  <si>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</si>
  <si>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</si>
  <si>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</si>
  <si>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</si>
  <si>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</si>
  <si>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</si>
  <si>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</si>
  <si>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</si>
  <si>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</si>
  <si>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</si>
  <si>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</si>
  <si>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</si>
  <si>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</si>
  <si>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</si>
  <si>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</si>
  <si>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</si>
  <si>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</si>
  <si>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</si>
  <si>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</si>
  <si>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</si>
  <si>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</si>
  <si>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</si>
  <si>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</si>
  <si>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</si>
  <si>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</si>
  <si>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</si>
  <si>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</si>
  <si>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</si>
  <si>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</si>
  <si>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</si>
  <si>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</si>
  <si>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</si>
  <si>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</si>
  <si>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</si>
  <si>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</si>
  <si>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</si>
  <si>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</si>
  <si>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</si>
  <si>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</si>
  <si>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</si>
  <si>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</si>
  <si>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</si>
  <si>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</si>
  <si>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</si>
  <si>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</si>
  <si>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</si>
  <si>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</si>
  <si>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</si>
  <si>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</si>
  <si>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</si>
  <si>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</si>
  <si>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</si>
  <si>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</si>
  <si>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</si>
  <si>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</si>
  <si>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</si>
  <si>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</si>
  <si>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</si>
  <si>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</si>
  <si>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</si>
  <si>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</si>
  <si>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</si>
  <si>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</si>
  <si>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</si>
  <si>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</si>
  <si>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</si>
  <si>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</si>
  <si>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</si>
  <si>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</si>
  <si>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</si>
  <si>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</si>
  <si>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</si>
  <si>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</si>
  <si>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</si>
  <si>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</si>
  <si>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</si>
  <si>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</si>
  <si>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</si>
  <si>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</si>
  <si>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</si>
  <si>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</si>
  <si>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</si>
  <si>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</si>
  <si>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</si>
  <si>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</si>
  <si>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</si>
  <si>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</si>
  <si>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</si>
  <si>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</si>
  <si>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</si>
  <si>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</si>
  <si>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</si>
  <si>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</si>
  <si>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</si>
  <si>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</si>
  <si>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</si>
  <si>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</si>
  <si>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</si>
  <si>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</si>
  <si>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</si>
  <si>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</si>
  <si>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</si>
  <si>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</si>
  <si>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</si>
  <si>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</si>
  <si>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</si>
  <si>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</si>
  <si>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</si>
  <si>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</si>
  <si>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</si>
  <si>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</si>
  <si>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</si>
  <si>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</si>
  <si>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</si>
  <si>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</si>
  <si>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</si>
  <si>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</si>
  <si>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</si>
  <si>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</si>
  <si>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</si>
  <si>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</si>
  <si>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</si>
  <si>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</si>
  <si>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</si>
  <si>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</si>
  <si>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</si>
  <si>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</si>
  <si>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</si>
  <si>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</si>
  <si>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</si>
  <si>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</si>
  <si>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</si>
  <si>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</si>
  <si>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</si>
  <si>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</si>
  <si>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</si>
  <si>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</si>
  <si>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</si>
  <si>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</si>
  <si>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</si>
  <si>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</si>
  <si>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</si>
  <si>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</si>
  <si>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</si>
  <si>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</si>
  <si>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</si>
  <si>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</si>
  <si>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</si>
  <si>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</si>
  <si>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</si>
  <si>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</si>
  <si>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</si>
  <si>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</si>
  <si>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</si>
  <si>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</si>
  <si>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</si>
  <si>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</si>
  <si>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</si>
  <si>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</si>
  <si>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</si>
  <si>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</si>
  <si>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</si>
  <si>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</si>
  <si>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</si>
  <si>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</si>
  <si>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</si>
  <si>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</si>
  <si>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</si>
  <si>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</si>
  <si>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</si>
  <si>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</si>
  <si>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</si>
  <si>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</si>
  <si>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</si>
  <si>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</si>
  <si>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</si>
  <si>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</si>
  <si>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</si>
  <si>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</si>
  <si>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</si>
  <si>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</si>
  <si>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</si>
  <si>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</si>
  <si>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</si>
  <si>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</si>
  <si>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</si>
  <si>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</si>
  <si>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</si>
  <si>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</si>
  <si>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</si>
  <si>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</si>
  <si>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</si>
  <si>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</si>
  <si>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</si>
  <si>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</si>
  <si>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</si>
  <si>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</si>
  <si>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</si>
  <si>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</si>
  <si>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</si>
  <si>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</si>
  <si>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</si>
  <si>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</si>
  <si>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</si>
  <si>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</si>
  <si>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</si>
  <si>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</si>
  <si>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</si>
  <si>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</si>
  <si>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</si>
  <si>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</si>
  <si>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</si>
  <si>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</si>
  <si>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</si>
  <si>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</si>
  <si>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</si>
  <si>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</si>
  <si>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</si>
  <si>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</si>
  <si>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</si>
  <si>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</si>
  <si>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</si>
  <si>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</si>
  <si>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</si>
  <si>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</si>
  <si>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</si>
  <si>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</si>
  <si>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</si>
  <si>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</si>
  <si>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</si>
  <si>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</si>
  <si>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</si>
  <si>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</si>
  <si>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</si>
  <si>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</si>
  <si>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</si>
  <si>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</si>
  <si>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</si>
  <si>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</si>
  <si>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</si>
  <si>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</si>
  <si>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</si>
  <si>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</si>
  <si>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</si>
  <si>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</si>
  <si>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</si>
  <si>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</si>
  <si>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</si>
  <si>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</si>
  <si>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</si>
  <si>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</si>
  <si>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</si>
  <si>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</si>
  <si>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</si>
  <si>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</si>
  <si>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</si>
  <si>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</si>
  <si>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</si>
  <si>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</si>
  <si>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</si>
  <si>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</si>
  <si>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</si>
  <si>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</si>
  <si>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</si>
  <si>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</si>
  <si>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</si>
  <si>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</si>
  <si>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</si>
  <si>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</si>
  <si>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</si>
  <si>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</si>
  <si>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</si>
  <si>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</si>
  <si>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</si>
  <si>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</si>
  <si>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</si>
  <si>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</si>
  <si>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</si>
  <si>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</si>
  <si>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</si>
  <si>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</si>
  <si>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</si>
  <si>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</si>
  <si>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</si>
  <si>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</si>
  <si>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</si>
  <si>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</si>
  <si>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</si>
  <si>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</si>
  <si>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</si>
  <si>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</si>
  <si>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</si>
  <si>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</si>
  <si>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</si>
  <si>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</si>
  <si>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</si>
  <si>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</si>
  <si>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</si>
  <si>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</si>
  <si>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</si>
  <si>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</si>
  <si>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</si>
  <si>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</si>
  <si>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</si>
  <si>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</si>
  <si>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</si>
  <si>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</si>
  <si>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</si>
  <si>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</si>
  <si>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</si>
  <si>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</si>
  <si>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</si>
  <si>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</si>
  <si>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</si>
  <si>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</si>
  <si>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</si>
  <si>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</si>
  <si>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</si>
  <si>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</si>
  <si>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</si>
  <si>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</si>
  <si>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</si>
  <si>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</si>
  <si>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</si>
  <si>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</si>
  <si>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</si>
  <si>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</si>
  <si>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</si>
  <si>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</si>
  <si>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</si>
  <si>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</si>
  <si>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</si>
  <si>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</si>
  <si>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</si>
  <si>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</si>
  <si>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</si>
  <si>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</si>
  <si>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</si>
  <si>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</si>
  <si>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</si>
  <si>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</si>
  <si>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</si>
  <si>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</si>
  <si>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</si>
  <si>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</si>
  <si>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</si>
  <si>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</si>
  <si>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</si>
  <si>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</si>
  <si>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</si>
  <si>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</si>
  <si>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</si>
  <si>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</si>
  <si>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</si>
  <si>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</si>
  <si>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</si>
  <si>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</si>
  <si>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</si>
  <si>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</si>
  <si>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</si>
  <si>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</si>
  <si>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</si>
  <si>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</si>
  <si>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</si>
  <si>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</si>
  <si>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</si>
  <si>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</si>
  <si>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</si>
  <si>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</si>
  <si>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</si>
  <si>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</si>
  <si>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</si>
  <si>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</si>
  <si>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</si>
  <si>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</si>
  <si>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</si>
  <si>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</si>
  <si>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</si>
  <si>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</si>
  <si>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</si>
  <si>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</si>
  <si>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</si>
  <si>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</si>
  <si>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</si>
  <si>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</si>
  <si>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</si>
  <si>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</si>
  <si>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</si>
  <si>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</si>
  <si>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</si>
  <si>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</si>
  <si>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</si>
  <si>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</si>
  <si>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</si>
  <si>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</si>
  <si>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</si>
  <si>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</si>
  <si>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</si>
  <si>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</si>
  <si>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</si>
  <si>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</si>
  <si>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</si>
  <si>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</si>
  <si>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</si>
  <si>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</si>
  <si>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</si>
  <si>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</si>
  <si>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</si>
  <si>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</si>
  <si>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</si>
  <si>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</si>
  <si>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</si>
  <si>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</si>
  <si>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</si>
  <si>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</si>
  <si>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</si>
  <si>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</si>
  <si>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</si>
  <si>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</si>
  <si>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</si>
  <si>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</si>
  <si>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</si>
  <si>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</si>
  <si>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</si>
  <si>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</si>
  <si>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</si>
  <si>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</si>
  <si>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</si>
  <si>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</si>
  <si>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</si>
  <si>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</si>
  <si>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</si>
  <si>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</si>
  <si>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</si>
  <si>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</si>
  <si>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</si>
  <si>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</si>
  <si>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</si>
  <si>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</si>
  <si>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</si>
  <si>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</si>
  <si>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</si>
  <si>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</si>
  <si>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</si>
  <si>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</si>
  <si>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</si>
  <si>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</si>
  <si>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</si>
  <si>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</si>
  <si>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</si>
  <si>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</si>
  <si>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</si>
  <si>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</si>
  <si>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</si>
  <si>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</si>
  <si>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</si>
  <si>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</si>
  <si>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</si>
  <si>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</si>
  <si>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</si>
  <si>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</si>
  <si>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</si>
  <si>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</si>
  <si>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</si>
  <si>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</si>
  <si>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</si>
  <si>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</si>
  <si>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</si>
  <si>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</si>
  <si>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</si>
  <si>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</si>
  <si>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</si>
  <si>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</si>
  <si>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</si>
  <si>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</si>
  <si>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</si>
  <si>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</si>
  <si>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</si>
  <si>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</si>
  <si>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</si>
  <si>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</si>
  <si>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</si>
  <si>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</si>
  <si>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</si>
  <si>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</si>
  <si>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</si>
  <si>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</si>
  <si>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</si>
  <si>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</si>
  <si>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</si>
  <si>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</si>
  <si>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</si>
  <si>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</si>
  <si>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</si>
  <si>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</si>
  <si>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</si>
  <si>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</si>
  <si>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</si>
  <si>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</si>
  <si>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</si>
  <si>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</si>
  <si>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</si>
  <si>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</si>
  <si>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</si>
  <si>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</si>
  <si>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</si>
  <si>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</si>
  <si>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</si>
  <si>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</si>
  <si>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</si>
  <si>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</si>
  <si>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</si>
  <si>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</si>
  <si>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</si>
  <si>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</si>
  <si>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</si>
  <si>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</si>
  <si>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</si>
  <si>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</si>
  <si>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</si>
  <si>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</si>
  <si>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</si>
  <si>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</si>
  <si>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</si>
  <si>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</si>
  <si>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</si>
  <si>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</si>
  <si>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</si>
  <si>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</si>
  <si>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</si>
  <si>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</si>
  <si>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</si>
  <si>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</si>
  <si>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</si>
  <si>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</si>
  <si>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</si>
  <si>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</si>
  <si>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</si>
  <si>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</si>
  <si>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</si>
  <si>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</si>
  <si>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</si>
  <si>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</si>
  <si>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</si>
  <si>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</si>
  <si>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</si>
  <si>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</si>
  <si>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</si>
  <si>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</si>
  <si>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</si>
  <si>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</si>
  <si>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</si>
  <si>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</si>
  <si>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</si>
  <si>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</si>
  <si>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</si>
  <si>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</si>
  <si>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</si>
  <si>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</si>
  <si>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</si>
  <si>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</si>
  <si>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</si>
  <si>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</si>
  <si>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</si>
  <si>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</si>
  <si>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</si>
  <si>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</si>
  <si>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</si>
  <si>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</si>
  <si>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</si>
  <si>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</si>
  <si>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</si>
  <si>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</si>
  <si>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</si>
  <si>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</si>
  <si>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</si>
  <si>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</si>
  <si>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</si>
  <si>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</si>
  <si>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</si>
  <si>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</si>
  <si>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</si>
  <si>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</si>
  <si>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</si>
  <si>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</si>
  <si>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</si>
  <si>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</si>
  <si>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</si>
  <si>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</si>
  <si>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</si>
  <si>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</si>
  <si>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</si>
  <si>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</si>
  <si>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</si>
  <si>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</si>
  <si>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</si>
  <si>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</si>
  <si>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</si>
  <si>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</si>
  <si>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</si>
  <si>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</si>
  <si>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</si>
  <si>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</si>
  <si>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</si>
  <si>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</si>
  <si>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</si>
  <si>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</si>
  <si>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</si>
  <si>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</si>
  <si>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</si>
  <si>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</si>
  <si>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</si>
  <si>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</si>
  <si>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</si>
  <si>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</si>
  <si>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</si>
  <si>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</si>
  <si>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</si>
  <si>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</si>
  <si>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</si>
  <si>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</si>
  <si>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</si>
  <si>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</si>
  <si>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</si>
  <si>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</si>
  <si>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</si>
  <si>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</si>
  <si>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</si>
  <si>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</si>
  <si>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</si>
  <si>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</si>
  <si>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</si>
  <si>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</si>
  <si>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</si>
  <si>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</si>
  <si>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</si>
  <si>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</si>
  <si>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</si>
  <si>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</si>
  <si>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</si>
  <si>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</si>
  <si>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</si>
  <si>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</si>
  <si>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</si>
  <si>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</si>
  <si>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</si>
  <si>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</si>
  <si>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</si>
  <si>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</si>
  <si>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</si>
  <si>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</si>
  <si>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</si>
  <si>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</si>
  <si>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</si>
  <si>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</si>
  <si>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</si>
  <si>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</si>
  <si>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</si>
  <si>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</si>
  <si>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</si>
  <si>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</si>
  <si>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</si>
  <si>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</si>
  <si>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</si>
  <si>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</si>
  <si>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</si>
  <si>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</si>
  <si>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</si>
  <si>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</si>
  <si>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</si>
  <si>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</si>
  <si>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</si>
  <si>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</si>
  <si>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</si>
  <si>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</si>
  <si>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</si>
  <si>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</si>
  <si>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</si>
  <si>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</si>
  <si>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</si>
  <si>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</si>
  <si>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</si>
  <si>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</si>
  <si>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</si>
  <si>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</si>
  <si>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</si>
  <si>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</si>
  <si>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</si>
  <si>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</si>
  <si>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</si>
  <si>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</si>
  <si>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</si>
  <si>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</si>
  <si>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</si>
  <si>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</si>
  <si>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</si>
  <si>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</si>
  <si>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</si>
  <si>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</si>
  <si>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</si>
  <si>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</si>
  <si>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</si>
  <si>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</si>
  <si>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</si>
  <si>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</si>
  <si>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</si>
  <si>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</si>
  <si>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</si>
  <si>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</si>
  <si>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</si>
  <si>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</si>
  <si>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</si>
  <si>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</si>
  <si>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</si>
  <si>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</si>
  <si>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</si>
  <si>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</si>
  <si>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</si>
  <si>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</si>
  <si>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</si>
  <si>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</si>
  <si>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</si>
  <si>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</si>
  <si>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</si>
  <si>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</si>
  <si>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</si>
  <si>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</si>
  <si>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</si>
  <si>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</si>
  <si>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</si>
  <si>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</si>
  <si>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</si>
  <si>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</si>
  <si>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</si>
  <si>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</si>
  <si>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</si>
  <si>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</si>
  <si>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</si>
  <si>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</si>
  <si>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</si>
  <si>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</si>
  <si>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</si>
  <si>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</si>
  <si>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</si>
  <si>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</si>
  <si>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</si>
  <si>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</si>
  <si>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</si>
  <si>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</si>
  <si>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</si>
  <si>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</si>
  <si>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</si>
  <si>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</si>
  <si>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</si>
  <si>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</si>
  <si>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</si>
  <si>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</si>
  <si>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</si>
  <si>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</si>
  <si>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</si>
  <si>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</si>
  <si>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</si>
  <si>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</si>
  <si>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</si>
  <si>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</si>
  <si>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</si>
  <si>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</si>
  <si>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</si>
  <si>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</si>
  <si>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</si>
  <si>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</si>
  <si>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</si>
  <si>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</si>
  <si>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</si>
  <si>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</si>
  <si>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</si>
  <si>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</si>
  <si>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</si>
  <si>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</si>
  <si>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</si>
  <si>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</si>
  <si>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</si>
  <si>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</si>
  <si>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</si>
  <si>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</si>
  <si>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</si>
  <si>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</si>
  <si>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</si>
  <si>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</si>
  <si>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</si>
  <si>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</si>
  <si>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</si>
  <si>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</si>
  <si>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</si>
  <si>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</si>
  <si>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</si>
  <si>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</si>
  <si>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</si>
  <si>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</si>
  <si>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</si>
  <si>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</si>
  <si>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</si>
  <si>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</si>
  <si>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</si>
  <si>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</si>
  <si>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</si>
  <si>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</si>
  <si>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</si>
  <si>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</si>
  <si>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</si>
  <si>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</si>
  <si>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</si>
  <si>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</si>
  <si>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</si>
  <si>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</si>
  <si>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</si>
  <si>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</si>
  <si>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</si>
  <si>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</si>
  <si>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</si>
  <si>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</si>
  <si>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</si>
  <si>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</si>
  <si>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</si>
  <si>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</si>
  <si>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</si>
  <si>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</si>
  <si>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</si>
  <si>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</si>
  <si>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</si>
  <si>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</si>
  <si>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</si>
  <si>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</si>
  <si>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</si>
  <si>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</si>
  <si>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</si>
  <si>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</si>
  <si>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</si>
  <si>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</si>
  <si>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</si>
  <si>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</si>
  <si>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</si>
  <si>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</si>
  <si>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</si>
  <si>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</si>
  <si>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</si>
  <si>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</si>
  <si>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</si>
  <si>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</si>
  <si>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</si>
  <si>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</si>
  <si>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</si>
  <si>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</si>
  <si>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</si>
  <si>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</si>
  <si>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</si>
  <si>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</si>
  <si>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</si>
  <si>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</si>
  <si>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</si>
  <si>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</si>
  <si>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</si>
  <si>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</si>
  <si>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</si>
  <si>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</si>
  <si>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</si>
  <si>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</si>
  <si>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</si>
  <si>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</si>
  <si>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</si>
  <si>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</si>
  <si>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</si>
  <si>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</si>
  <si>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</si>
  <si>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</si>
  <si>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</si>
  <si>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</si>
  <si>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</si>
  <si>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</si>
  <si>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</si>
  <si>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</si>
  <si>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</si>
  <si>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</si>
  <si>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</si>
  <si>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</si>
  <si>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</si>
  <si>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</si>
  <si>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</si>
  <si>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</si>
  <si>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</si>
  <si>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</si>
  <si>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</si>
  <si>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</si>
  <si>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</si>
  <si>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</si>
  <si>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</si>
  <si>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</si>
  <si>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</si>
  <si>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</si>
  <si>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</si>
  <si>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</si>
  <si>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</si>
  <si>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</si>
  <si>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</si>
  <si>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</si>
  <si>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</si>
  <si>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</si>
  <si>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</si>
  <si>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</si>
  <si>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</si>
  <si>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</si>
  <si>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</si>
  <si>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</si>
  <si>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</si>
  <si>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</si>
  <si>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</si>
  <si>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</si>
  <si>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</si>
  <si>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</si>
  <si>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</si>
  <si>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</si>
  <si>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</si>
  <si>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</si>
  <si>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</si>
  <si>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</si>
  <si>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</si>
  <si>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</si>
  <si>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</si>
  <si>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</si>
  <si>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</si>
  <si>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</si>
  <si>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</si>
  <si>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</si>
  <si>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</si>
  <si>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</si>
  <si>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</si>
  <si>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</si>
  <si>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</si>
  <si>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</si>
  <si>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</si>
  <si>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</si>
  <si>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</si>
  <si>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</si>
  <si>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</si>
  <si>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</si>
  <si>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</si>
  <si>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</si>
  <si>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</si>
  <si>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</si>
  <si>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</si>
  <si>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</si>
  <si>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</si>
  <si>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</si>
  <si>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</si>
  <si>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</si>
  <si>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</si>
  <si>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</si>
  <si>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</si>
  <si>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</si>
  <si>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</si>
  <si>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</si>
  <si>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</si>
  <si>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</si>
  <si>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</si>
  <si>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</si>
  <si>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</si>
  <si>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</si>
  <si>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</si>
  <si>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</si>
  <si>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</si>
  <si>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</si>
  <si>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</si>
  <si>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</si>
  <si>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</si>
  <si>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</si>
  <si>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</si>
  <si>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</si>
  <si>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</si>
  <si>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</si>
  <si>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</si>
  <si>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</si>
  <si>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</si>
  <si>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</si>
  <si>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</si>
  <si>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</si>
  <si>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</si>
  <si>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</si>
  <si>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</si>
  <si>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</si>
  <si>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</si>
  <si>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</si>
  <si>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</si>
  <si>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</si>
  <si>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</si>
  <si>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</si>
  <si>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</si>
  <si>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</si>
  <si>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</si>
  <si>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</si>
  <si>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</si>
  <si>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</si>
  <si>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</si>
  <si>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</si>
  <si>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</si>
  <si>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</si>
  <si>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</si>
  <si>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</si>
  <si>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</si>
  <si>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</si>
  <si>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</si>
  <si>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</si>
  <si>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</si>
  <si>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</si>
  <si>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</si>
  <si>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</si>
  <si>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</si>
  <si>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</si>
  <si>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</si>
  <si>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</si>
  <si>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</si>
  <si>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</si>
  <si>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</si>
  <si>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</si>
  <si>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</si>
  <si>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</si>
  <si>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</si>
  <si>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</si>
  <si>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</si>
  <si>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</si>
  <si>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</si>
  <si>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</si>
  <si>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</si>
  <si>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</si>
  <si>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</si>
  <si>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</si>
  <si>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</si>
  <si>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</si>
  <si>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</si>
  <si>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</si>
  <si>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</si>
  <si>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</si>
  <si>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</si>
  <si>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</si>
  <si>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</si>
  <si>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</si>
  <si>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</si>
  <si>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</si>
  <si>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</si>
  <si>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</si>
  <si>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</si>
  <si>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</si>
  <si>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</si>
  <si>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</si>
  <si>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</si>
  <si>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</si>
  <si>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</si>
  <si>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</si>
  <si>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</si>
  <si>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</si>
  <si>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</si>
  <si>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</si>
  <si>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</si>
  <si>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</si>
  <si>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</si>
  <si>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</si>
  <si>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</si>
  <si>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</si>
  <si>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</si>
  <si>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</si>
  <si>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</si>
  <si>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</si>
  <si>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</si>
  <si>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</si>
  <si>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</si>
  <si>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</si>
  <si>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</si>
  <si>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</si>
  <si>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</si>
  <si>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</si>
  <si>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</si>
  <si>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</si>
  <si>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</si>
  <si>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</si>
  <si>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</si>
  <si>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</si>
  <si>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</si>
  <si>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</si>
  <si>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</si>
  <si>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</si>
  <si>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</si>
  <si>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</si>
  <si>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</si>
  <si>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</si>
  <si>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</si>
  <si>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</si>
  <si>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</si>
  <si>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</si>
  <si>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</si>
  <si>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</si>
  <si>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</si>
  <si>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</si>
  <si>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</si>
  <si>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</si>
  <si>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</si>
  <si>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</si>
  <si>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</si>
  <si>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</si>
  <si>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</si>
  <si>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</si>
  <si>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</si>
  <si>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</si>
  <si>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</si>
  <si>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</si>
  <si>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</si>
  <si>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</si>
  <si>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</si>
  <si>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</si>
  <si>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</si>
  <si>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</si>
  <si>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</si>
  <si>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</si>
  <si>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</si>
  <si>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</si>
  <si>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</si>
  <si>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</si>
  <si>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</si>
  <si>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</si>
  <si>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</si>
  <si>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</si>
  <si>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</si>
  <si>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</si>
  <si>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</si>
  <si>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</si>
  <si>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</si>
  <si>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</si>
  <si>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</si>
  <si>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</si>
  <si>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</si>
  <si>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</si>
  <si>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</si>
  <si>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</si>
  <si>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</si>
  <si>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</si>
  <si>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</si>
  <si>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</si>
  <si>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</si>
  <si>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</si>
  <si>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</si>
  <si>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</si>
  <si>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</si>
  <si>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</si>
  <si>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</si>
  <si>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</si>
  <si>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</si>
  <si>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</si>
  <si>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</si>
  <si>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</si>
  <si>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</si>
  <si>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</si>
  <si>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</si>
  <si>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</si>
  <si>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</si>
  <si>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</si>
  <si>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</si>
  <si>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</si>
  <si>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</si>
  <si>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</si>
  <si>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</si>
  <si>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</si>
  <si>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</si>
  <si>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</si>
  <si>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</si>
  <si>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</si>
  <si>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</si>
  <si>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</si>
  <si>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</si>
  <si>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</si>
  <si>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</si>
  <si>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</si>
  <si>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</si>
  <si>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</si>
  <si>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</si>
  <si>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</si>
  <si>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</si>
  <si>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</si>
  <si>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</si>
  <si>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</si>
  <si>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</si>
  <si>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</si>
  <si>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</si>
  <si>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</si>
  <si>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</si>
  <si>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</si>
  <si>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</si>
  <si>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</si>
  <si>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</si>
  <si>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</si>
  <si>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</si>
  <si>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</si>
  <si>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</si>
  <si>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</si>
  <si>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</si>
  <si>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</si>
  <si>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</si>
  <si>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</si>
  <si>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</si>
  <si>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</si>
  <si>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</si>
  <si>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</si>
  <si>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</si>
  <si>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</si>
  <si>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</si>
  <si>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</si>
  <si>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</si>
  <si>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</si>
  <si>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</si>
  <si>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</si>
  <si>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</si>
  <si>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</si>
  <si>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</si>
  <si>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</si>
  <si>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</si>
  <si>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</si>
  <si>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</si>
  <si>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</si>
  <si>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</si>
  <si>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</si>
  <si>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</si>
  <si>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</si>
  <si>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</si>
  <si>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</si>
  <si>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</si>
  <si>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</si>
  <si>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</si>
  <si>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</si>
  <si>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</si>
  <si>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</si>
  <si>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</si>
  <si>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</si>
  <si>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</si>
  <si>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</si>
  <si>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</si>
  <si>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</si>
  <si>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</si>
  <si>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</si>
  <si>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</si>
  <si>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</si>
  <si>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</si>
  <si>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</si>
  <si>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</si>
  <si>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</si>
  <si>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</si>
  <si>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</si>
  <si>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</si>
  <si>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</si>
  <si>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</si>
  <si>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</si>
  <si>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</si>
  <si>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</si>
  <si>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</si>
  <si>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</si>
  <si>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</si>
  <si>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</si>
  <si>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</si>
  <si>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</si>
  <si>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</si>
  <si>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</si>
  <si>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</si>
  <si>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</si>
  <si>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</si>
  <si>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</si>
  <si>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</si>
  <si>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</si>
  <si>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</si>
  <si>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</si>
  <si>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</si>
  <si>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</si>
  <si>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</si>
  <si>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</si>
  <si>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</si>
  <si>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</si>
  <si>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</si>
  <si>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</si>
  <si>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</si>
  <si>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</si>
  <si>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</si>
  <si>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</si>
  <si>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</si>
  <si>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</si>
  <si>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</si>
  <si>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</si>
  <si>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</si>
  <si>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</si>
  <si>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</si>
  <si>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</si>
  <si>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</si>
  <si>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</si>
  <si>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</si>
  <si>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</si>
  <si>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</si>
  <si>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</si>
  <si>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</si>
  <si>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</si>
  <si>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</si>
  <si>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</si>
  <si>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</si>
  <si>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</si>
  <si>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</si>
  <si>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</si>
  <si>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</si>
  <si>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</si>
  <si>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</si>
  <si>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</si>
  <si>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</si>
  <si>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</si>
  <si>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</si>
  <si>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</si>
  <si>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</si>
  <si>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</si>
  <si>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</si>
  <si>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</si>
  <si>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</si>
  <si>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</si>
  <si>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</si>
  <si>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</si>
  <si>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</si>
  <si>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</si>
  <si>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</si>
  <si>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</si>
  <si>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</si>
  <si>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</si>
  <si>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</si>
  <si>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</si>
  <si>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</si>
  <si>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</si>
  <si>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</si>
  <si>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</si>
  <si>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</si>
  <si>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</si>
  <si>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</si>
  <si>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</si>
  <si>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</si>
  <si>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</si>
  <si>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</si>
  <si>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</si>
  <si>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</si>
  <si>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</si>
  <si>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</si>
  <si>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</si>
  <si>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</si>
  <si>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</si>
  <si>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</si>
  <si>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</si>
  <si>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</si>
  <si>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</si>
  <si>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</si>
  <si>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</si>
  <si>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</si>
  <si>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</si>
  <si>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</si>
  <si>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</si>
  <si>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</si>
  <si>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</si>
  <si>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</si>
  <si>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</si>
  <si>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</si>
  <si>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</si>
  <si>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</si>
  <si>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</si>
  <si>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</si>
  <si>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</si>
  <si>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</si>
  <si>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</si>
  <si>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</si>
  <si>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</si>
  <si>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</si>
  <si>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</si>
  <si>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</si>
  <si>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</si>
  <si>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</si>
  <si>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</si>
  <si>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</si>
  <si>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</si>
  <si>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</si>
  <si>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</si>
  <si>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</si>
  <si>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</si>
  <si>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</si>
  <si>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</si>
  <si>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</si>
  <si>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</si>
  <si>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</si>
  <si>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</si>
  <si>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</si>
  <si>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</si>
  <si>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</si>
  <si>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</si>
  <si>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</si>
  <si>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</si>
  <si>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</si>
  <si>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</si>
  <si>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</si>
  <si>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</si>
  <si>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</si>
  <si>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</si>
  <si>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</si>
  <si>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</si>
  <si>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</si>
  <si>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</si>
  <si>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</si>
  <si>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</si>
  <si>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</si>
  <si>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</si>
  <si>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</si>
  <si>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</si>
  <si>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</si>
  <si>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</si>
  <si>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</si>
  <si>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</si>
  <si>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</si>
  <si>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</si>
  <si>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</si>
  <si>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</si>
  <si>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</si>
  <si>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</si>
  <si>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</si>
  <si>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</si>
  <si>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</si>
  <si>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</si>
  <si>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</si>
  <si>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</si>
  <si>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</si>
  <si>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</si>
  <si>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</si>
  <si>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</si>
  <si>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</si>
  <si>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</si>
  <si>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</si>
  <si>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</si>
  <si>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</si>
  <si>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</si>
  <si>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</si>
  <si>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</si>
  <si>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</si>
  <si>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</si>
  <si>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</si>
  <si>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</si>
  <si>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</si>
  <si>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</si>
  <si>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</si>
  <si>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</si>
  <si>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</si>
  <si>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</si>
  <si>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</si>
  <si>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</si>
  <si>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</si>
  <si>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</si>
  <si>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</si>
  <si>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</si>
  <si>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</si>
  <si>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</si>
  <si>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</si>
  <si>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</si>
  <si>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</si>
  <si>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</si>
  <si>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</si>
  <si>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</si>
  <si>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</si>
  <si>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</si>
  <si>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</si>
  <si>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</si>
  <si>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</si>
  <si>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</si>
  <si>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</si>
  <si>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</si>
  <si>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</si>
  <si>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</si>
  <si>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</si>
  <si>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</si>
  <si>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</si>
  <si>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</si>
  <si>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</si>
  <si>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</si>
  <si>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</si>
  <si>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</si>
  <si>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</si>
  <si>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</si>
  <si>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</si>
  <si>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</si>
  <si>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</si>
  <si>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</si>
  <si>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</si>
  <si>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</si>
  <si>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</si>
  <si>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</si>
  <si>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</si>
  <si>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</si>
  <si>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</si>
  <si>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</si>
  <si>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</si>
  <si>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</si>
  <si>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</si>
  <si>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</si>
  <si>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</si>
  <si>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</si>
  <si>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</si>
  <si>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</si>
  <si>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</si>
  <si>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</si>
  <si>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</si>
  <si>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</si>
  <si>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</si>
  <si>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</si>
  <si>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</si>
  <si>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</si>
  <si>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</si>
  <si>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</si>
  <si>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</si>
  <si>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</si>
  <si>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</si>
  <si>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</si>
  <si>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</si>
  <si>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</si>
  <si>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</si>
  <si>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</si>
  <si>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</si>
  <si>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</si>
  <si>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</si>
  <si>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</si>
  <si>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</si>
  <si>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</si>
  <si>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</si>
  <si>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</si>
  <si>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</si>
  <si>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</si>
  <si>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</si>
  <si>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</si>
  <si>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</si>
  <si>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</si>
  <si>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</si>
  <si>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</si>
  <si>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</si>
  <si>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</si>
  <si>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</si>
  <si>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</si>
  <si>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</si>
  <si>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</si>
  <si>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</si>
  <si>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</si>
  <si>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</si>
  <si>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</si>
  <si>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</si>
  <si>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</si>
  <si>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</si>
  <si>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</si>
  <si>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</si>
  <si>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</si>
  <si>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</si>
  <si>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</si>
  <si>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</si>
  <si>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</si>
  <si>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</si>
  <si>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</si>
  <si>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</si>
  <si>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</si>
  <si>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</si>
  <si>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</si>
  <si>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</si>
  <si>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</si>
  <si>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</si>
  <si>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</si>
  <si>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</si>
  <si>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</si>
  <si>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</si>
  <si>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</si>
  <si>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</si>
  <si>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</si>
  <si>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</si>
  <si>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</si>
  <si>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</si>
  <si>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</si>
  <si>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</si>
  <si>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</si>
  <si>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</si>
  <si>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</si>
  <si>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</si>
  <si>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</si>
  <si>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</si>
  <si>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</si>
  <si>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</si>
  <si>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</si>
  <si>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</si>
  <si>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</si>
  <si>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</si>
  <si>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</si>
  <si>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</si>
  <si>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</si>
  <si>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</si>
  <si>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</si>
  <si>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</si>
  <si>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</si>
  <si>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</si>
  <si>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</si>
  <si>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</si>
  <si>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</si>
  <si>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</si>
  <si>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</si>
  <si>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</si>
  <si>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</si>
  <si>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</si>
  <si>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</si>
  <si>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</si>
  <si>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</si>
  <si>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</si>
  <si>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</si>
  <si>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</si>
  <si>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</si>
  <si>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</si>
  <si>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</si>
  <si>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</si>
  <si>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</si>
  <si>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</si>
  <si>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</si>
  <si>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</si>
  <si>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</si>
  <si>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</si>
  <si>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</si>
  <si>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</si>
  <si>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</si>
  <si>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</si>
  <si>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</si>
  <si>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</si>
  <si>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</si>
  <si>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</si>
  <si>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</si>
  <si>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</si>
  <si>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</si>
  <si>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</si>
  <si>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</si>
  <si>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</si>
  <si>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</si>
  <si>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</si>
  <si>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</si>
  <si>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</si>
  <si>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</si>
  <si>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</si>
  <si>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</si>
  <si>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</si>
  <si>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</si>
  <si>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</si>
  <si>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</si>
  <si>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</si>
  <si>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</si>
  <si>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</si>
  <si>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</si>
  <si>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</si>
  <si>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</si>
  <si>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</si>
  <si>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</si>
  <si>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</si>
  <si>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</si>
  <si>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</si>
  <si>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</si>
  <si>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</si>
  <si>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</si>
  <si>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</si>
  <si>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</si>
  <si>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</si>
  <si>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</si>
  <si>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</si>
  <si>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</si>
  <si>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</si>
  <si>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</si>
  <si>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</si>
  <si>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</si>
  <si>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</si>
  <si>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</si>
  <si>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</si>
  <si>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</si>
  <si>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</si>
  <si>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</si>
  <si>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</si>
  <si>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</si>
  <si>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</si>
  <si>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</si>
  <si>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</si>
  <si>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</si>
  <si>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</si>
  <si>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</si>
  <si>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</si>
  <si>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</si>
  <si>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</si>
  <si>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</si>
  <si>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</si>
  <si>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</si>
  <si>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</si>
  <si>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</si>
  <si>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</si>
  <si>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</si>
  <si>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</si>
  <si>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</si>
  <si>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</si>
  <si>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</si>
  <si>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</si>
  <si>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</si>
  <si>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</si>
  <si>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</si>
  <si>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</si>
  <si>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</si>
  <si>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</si>
  <si>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</si>
  <si>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</si>
  <si>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</si>
  <si>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</si>
  <si>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</si>
  <si>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</si>
  <si>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</si>
  <si>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</si>
  <si>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</si>
  <si>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</si>
  <si>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</si>
  <si>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</si>
  <si>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</si>
  <si>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</si>
  <si>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</si>
  <si>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</si>
  <si>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</si>
  <si>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</si>
  <si>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</si>
  <si>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</si>
  <si>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</si>
  <si>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</si>
  <si>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</si>
  <si>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</si>
  <si>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</si>
  <si>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</si>
  <si>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</si>
  <si>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</si>
  <si>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</si>
  <si>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</si>
  <si>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</si>
  <si>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</si>
  <si>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</si>
  <si>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</si>
  <si>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</si>
  <si>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</si>
  <si>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</si>
  <si>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</si>
  <si>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</si>
  <si>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</si>
  <si>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</si>
  <si>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</si>
  <si>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</si>
  <si>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</si>
  <si>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</si>
  <si>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</si>
  <si>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</si>
  <si>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</si>
  <si>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</si>
  <si>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</si>
  <si>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</si>
  <si>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</si>
  <si>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</si>
  <si>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</si>
  <si>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</si>
  <si>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</si>
  <si>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</si>
  <si>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</si>
  <si>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</si>
  <si>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</si>
  <si>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</si>
  <si>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</si>
  <si>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</si>
  <si>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</si>
  <si>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</si>
  <si>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</si>
  <si>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</si>
  <si>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</si>
  <si>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</si>
  <si>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</si>
  <si>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</si>
  <si>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</si>
  <si>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</si>
  <si>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</si>
  <si>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</si>
  <si>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</si>
  <si>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</si>
  <si>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</si>
  <si>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</si>
  <si>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</si>
  <si>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</si>
  <si>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</si>
  <si>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</si>
  <si>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</si>
  <si>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</si>
  <si>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</si>
  <si>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</si>
  <si>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</si>
  <si>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</si>
  <si>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</si>
  <si>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</si>
  <si>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</si>
  <si>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</si>
  <si>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</si>
  <si>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</si>
  <si>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</si>
  <si>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</si>
  <si>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</si>
  <si>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</si>
  <si>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</si>
  <si>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</si>
  <si>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</si>
  <si>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</si>
  <si>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</si>
  <si>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</si>
  <si>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</si>
  <si>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</si>
  <si>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</si>
  <si>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</si>
  <si>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</si>
  <si>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</si>
  <si>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</si>
  <si>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</si>
  <si>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</si>
  <si>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</si>
  <si>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</si>
  <si>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</si>
  <si>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</si>
  <si>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</si>
  <si>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</si>
  <si>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</si>
  <si>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</si>
  <si>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</si>
  <si>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</si>
  <si>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</si>
  <si>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</si>
  <si>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</si>
  <si>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</si>
  <si>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</si>
  <si>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</si>
  <si>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</si>
  <si>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</si>
  <si>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</si>
  <si>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</si>
  <si>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</si>
  <si>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</si>
  <si>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</si>
  <si>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</si>
  <si>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</si>
  <si>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</si>
  <si>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</si>
  <si>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</si>
  <si>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</si>
  <si>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</si>
  <si>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</si>
  <si>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</si>
  <si>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</si>
  <si>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</si>
  <si>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</si>
  <si>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</si>
  <si>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</si>
  <si>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</si>
  <si>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</si>
  <si>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</si>
  <si>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</si>
  <si>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</si>
  <si>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</si>
  <si>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</si>
  <si>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</si>
  <si>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</si>
  <si>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</si>
  <si>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</si>
  <si>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</si>
  <si>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</si>
  <si>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</si>
  <si>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</si>
  <si>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</si>
  <si>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</si>
  <si>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</si>
  <si>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</si>
  <si>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</si>
  <si>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</si>
  <si>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</si>
  <si>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</si>
  <si>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</si>
  <si>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</si>
  <si>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</si>
  <si>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</si>
  <si>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</si>
  <si>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</si>
  <si>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</si>
  <si>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</si>
  <si>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</si>
  <si>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</si>
  <si>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</si>
  <si>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</si>
  <si>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</si>
  <si>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</si>
  <si>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</si>
  <si>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</si>
  <si>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</si>
  <si>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</si>
  <si>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</si>
  <si>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</si>
  <si>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</si>
  <si>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</si>
  <si>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</si>
  <si>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</si>
  <si>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</si>
  <si>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</si>
  <si>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</si>
  <si>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</si>
  <si>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</si>
  <si>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</si>
  <si>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</si>
  <si>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</si>
  <si>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</si>
  <si>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</si>
  <si>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</si>
  <si>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</si>
  <si>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</si>
  <si>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</si>
  <si>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</si>
  <si>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</si>
  <si>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</si>
  <si>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</si>
  <si>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</si>
  <si>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</si>
  <si>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</si>
  <si>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</si>
  <si>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</si>
  <si>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</si>
  <si>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</si>
  <si>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</si>
  <si>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</si>
  <si>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</si>
  <si>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</si>
  <si>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</si>
  <si>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</si>
  <si>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</si>
  <si>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</si>
  <si>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</si>
  <si>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</si>
  <si>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</si>
  <si>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</si>
  <si>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</si>
  <si>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</si>
  <si>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</si>
  <si>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</si>
  <si>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</si>
  <si>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</si>
  <si>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</si>
  <si>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</si>
  <si>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</si>
  <si>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</si>
  <si>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</si>
  <si>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</si>
  <si>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</si>
  <si>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</si>
  <si>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</si>
  <si>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</si>
  <si>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</si>
  <si>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</si>
  <si>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</si>
  <si>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</si>
  <si>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</si>
  <si>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</si>
  <si>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</si>
  <si>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</si>
  <si>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</si>
  <si>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</si>
  <si>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</si>
  <si>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</si>
  <si>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</si>
  <si>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</si>
  <si>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</si>
  <si>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</si>
  <si>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</si>
  <si>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</si>
  <si>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</si>
  <si>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</si>
  <si>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</si>
  <si>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</si>
  <si>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</si>
  <si>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</si>
  <si>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</si>
  <si>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</si>
  <si>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</si>
  <si>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</si>
  <si>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</si>
  <si>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</si>
  <si>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</si>
  <si>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</si>
  <si>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</si>
  <si>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</si>
  <si>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</si>
  <si>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</si>
  <si>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</si>
  <si>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</si>
  <si>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</si>
  <si>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</si>
  <si>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</si>
  <si>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</si>
  <si>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</si>
  <si>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</si>
  <si>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</si>
  <si>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</si>
  <si>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</si>
  <si>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</si>
  <si>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</si>
  <si>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</si>
  <si>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</si>
  <si>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</si>
  <si>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</si>
  <si>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</si>
  <si>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</si>
  <si>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</si>
  <si>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</si>
  <si>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</si>
  <si>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</si>
  <si>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</si>
  <si>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</si>
  <si>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</si>
  <si>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</si>
  <si>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</si>
  <si>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</si>
  <si>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</si>
  <si>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</si>
  <si>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</si>
  <si>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</si>
  <si>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</si>
  <si>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</si>
  <si>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</si>
  <si>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</si>
  <si>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</si>
  <si>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</si>
  <si>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</si>
  <si>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</si>
  <si>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</si>
  <si>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</si>
  <si>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</si>
  <si>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</si>
  <si>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</si>
  <si>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</si>
  <si>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</si>
  <si>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</si>
  <si>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</si>
  <si>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</si>
  <si>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</si>
  <si>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</si>
  <si>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</si>
  <si>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</si>
  <si>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</si>
  <si>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</si>
  <si>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</si>
  <si>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</si>
  <si>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</si>
  <si>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</si>
  <si>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</si>
  <si>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</si>
  <si>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</si>
  <si>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</si>
  <si>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</si>
  <si>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</si>
  <si>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</si>
  <si>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</si>
  <si>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</si>
  <si>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</si>
  <si>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</si>
  <si>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</si>
  <si>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</si>
  <si>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</si>
  <si>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</si>
  <si>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</si>
  <si>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</si>
  <si>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</si>
  <si>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</si>
  <si>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</si>
  <si>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</si>
  <si>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</si>
  <si>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</si>
  <si>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</si>
  <si>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</si>
  <si>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</si>
  <si>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</si>
  <si>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</si>
  <si>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</si>
  <si>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</si>
  <si>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</si>
  <si>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</si>
  <si>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</si>
  <si>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</si>
  <si>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</si>
  <si>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</si>
  <si>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</si>
  <si>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</si>
  <si>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</si>
  <si>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</si>
  <si>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</si>
  <si>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</si>
  <si>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</si>
  <si>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</si>
  <si>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</si>
  <si>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</si>
  <si>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</si>
  <si>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</si>
  <si>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</si>
  <si>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</si>
  <si>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</si>
  <si>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</si>
  <si>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</si>
  <si>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</si>
  <si>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</si>
  <si>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</si>
  <si>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</si>
  <si>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</si>
  <si>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</si>
  <si>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</si>
  <si>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</si>
  <si>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</si>
  <si>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</si>
  <si>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</si>
  <si>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</si>
  <si>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</si>
  <si>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</si>
  <si>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</si>
  <si>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</si>
  <si>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</si>
  <si>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</si>
  <si>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</si>
  <si>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</si>
  <si>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</si>
  <si>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</si>
  <si>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</si>
  <si>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</si>
  <si>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</si>
  <si>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</si>
  <si>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</si>
  <si>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</si>
  <si>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</si>
  <si>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</si>
  <si>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</si>
  <si>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</si>
  <si>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</si>
  <si>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</si>
  <si>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</si>
  <si>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</si>
  <si>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</si>
  <si>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</si>
  <si>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</si>
  <si>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</si>
  <si>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</si>
  <si>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</si>
  <si>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</si>
  <si>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</si>
  <si>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</si>
  <si>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</si>
  <si>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</si>
  <si>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</si>
  <si>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</si>
  <si>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</si>
  <si>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</si>
  <si>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</si>
  <si>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</si>
  <si>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</si>
  <si>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</si>
  <si>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</si>
  <si>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</si>
  <si>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</si>
  <si>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</si>
  <si>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</si>
  <si>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</si>
  <si>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</si>
  <si>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</si>
  <si>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</si>
  <si>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</si>
  <si>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</si>
  <si>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</si>
  <si>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</si>
  <si>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</si>
  <si>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</si>
  <si>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</si>
  <si>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</si>
  <si>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</si>
  <si>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</si>
  <si>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</si>
  <si>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</si>
  <si>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</si>
  <si>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</si>
  <si>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</si>
  <si>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</si>
  <si>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</si>
  <si>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</si>
  <si>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</si>
  <si>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</si>
  <si>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</si>
  <si>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</si>
  <si>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</si>
  <si>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</si>
  <si>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</si>
  <si>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</si>
  <si>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</si>
  <si>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</si>
  <si>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</si>
  <si>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</si>
  <si>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</si>
  <si>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</si>
  <si>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</si>
  <si>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</si>
  <si>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</si>
  <si>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</si>
  <si>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</si>
  <si>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</si>
  <si>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</si>
  <si>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</si>
  <si>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</si>
  <si>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</si>
  <si>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</si>
  <si>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</si>
  <si>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</si>
  <si>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</si>
  <si>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</si>
  <si>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</si>
  <si>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</si>
  <si>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</si>
  <si>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</si>
  <si>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</si>
  <si>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</si>
  <si>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</si>
  <si>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</si>
  <si>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</si>
  <si>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</si>
  <si>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</si>
  <si>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</si>
  <si>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</si>
  <si>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</si>
  <si>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</si>
  <si>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</si>
  <si>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</si>
  <si>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</si>
  <si>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</si>
  <si>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</si>
  <si>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</si>
  <si>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</si>
  <si>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</si>
  <si>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</si>
  <si>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</si>
  <si>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</si>
  <si>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</si>
  <si>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</si>
  <si>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</si>
  <si>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</si>
  <si>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</si>
  <si>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</si>
  <si>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</si>
  <si>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</si>
  <si>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</si>
  <si>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</si>
  <si>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</si>
  <si>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</si>
  <si>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</si>
  <si>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</si>
  <si>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</si>
  <si>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</si>
  <si>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</si>
  <si>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</si>
  <si>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</si>
  <si>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</si>
  <si>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</si>
  <si>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</si>
  <si>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</si>
  <si>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</si>
  <si>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</si>
  <si>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</si>
  <si>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</si>
  <si>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</si>
  <si>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</si>
  <si>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</si>
  <si>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</si>
  <si>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</si>
  <si>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</si>
  <si>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</si>
  <si>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</si>
  <si>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</si>
  <si>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</si>
  <si>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</si>
  <si>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</si>
  <si>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</si>
  <si>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</si>
  <si>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</si>
  <si>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</si>
  <si>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</si>
  <si>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</si>
  <si>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</si>
  <si>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</si>
  <si>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</si>
  <si>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</si>
  <si>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</si>
  <si>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</si>
  <si>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</si>
  <si>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</si>
  <si>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</si>
  <si>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</si>
  <si>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</si>
  <si>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</si>
  <si>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</si>
  <si>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</si>
  <si>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</si>
  <si>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</si>
  <si>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</si>
  <si>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</si>
  <si>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</si>
  <si>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</si>
  <si>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</si>
  <si>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</si>
  <si>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</si>
  <si>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</si>
  <si>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</si>
  <si>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</si>
  <si>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</si>
  <si>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</si>
  <si>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</si>
  <si>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</si>
  <si>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</si>
  <si>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</si>
  <si>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</si>
  <si>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</si>
  <si>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</si>
  <si>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</si>
  <si>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</si>
  <si>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</si>
  <si>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</si>
  <si>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</si>
  <si>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</si>
  <si>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</si>
  <si>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</si>
  <si>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</si>
  <si>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</si>
  <si>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</si>
  <si>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</si>
  <si>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</si>
  <si>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</si>
  <si>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</si>
  <si>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</si>
  <si>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</si>
  <si>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</si>
  <si>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</si>
  <si>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</si>
  <si>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</si>
  <si>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</si>
  <si>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</si>
  <si>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</si>
  <si>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</si>
  <si>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</si>
  <si>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</si>
  <si>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</si>
  <si>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</si>
  <si>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</si>
  <si>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</si>
  <si>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</si>
  <si>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</si>
  <si>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</si>
  <si>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</si>
  <si>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</si>
  <si>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</si>
  <si>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</si>
  <si>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</si>
  <si>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</si>
  <si>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</si>
  <si>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</si>
  <si>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</si>
  <si>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</si>
  <si>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</si>
  <si>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</si>
  <si>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</si>
  <si>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</si>
  <si>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</si>
  <si>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</si>
  <si>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</si>
  <si>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</si>
  <si>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</si>
  <si>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</si>
  <si>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</si>
  <si>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</si>
  <si>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</si>
  <si>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</si>
  <si>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</si>
  <si>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</si>
  <si>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</si>
  <si>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</si>
  <si>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</si>
  <si>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</si>
  <si>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</si>
  <si>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</si>
  <si>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</si>
  <si>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</si>
  <si>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</si>
  <si>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</si>
  <si>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</si>
  <si>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</si>
  <si>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</si>
  <si>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</si>
  <si>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</si>
  <si>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</si>
  <si>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</si>
  <si>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</si>
  <si>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</si>
  <si>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</si>
  <si>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</si>
  <si>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</si>
  <si>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</si>
  <si>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</si>
  <si>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</si>
  <si>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</si>
  <si>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</si>
  <si>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</si>
  <si>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</si>
  <si>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</si>
  <si>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</si>
  <si>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</si>
  <si>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</si>
  <si>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</si>
  <si>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</si>
  <si>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</si>
  <si>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</si>
  <si>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</si>
  <si>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</si>
  <si>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</si>
  <si>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</si>
  <si>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</si>
  <si>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</si>
  <si>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</si>
  <si>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</si>
  <si>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</si>
  <si>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</si>
  <si>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</si>
  <si>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</si>
  <si>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</si>
  <si>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</si>
  <si>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</si>
  <si>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</si>
  <si>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</si>
  <si>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</si>
  <si>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</si>
  <si>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</si>
  <si>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</si>
  <si>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</si>
  <si>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</si>
  <si>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</si>
  <si>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</si>
  <si>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</si>
  <si>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</si>
  <si>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</si>
  <si>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</si>
  <si>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</si>
  <si>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</si>
  <si>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</si>
  <si>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</si>
  <si>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</si>
  <si>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</si>
  <si>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</si>
  <si>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</si>
  <si>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</si>
  <si>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</si>
  <si>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</si>
  <si>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</si>
  <si>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</si>
  <si>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</si>
  <si>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</si>
  <si>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</si>
  <si>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</si>
  <si>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</si>
  <si>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</si>
  <si>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</si>
  <si>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</si>
  <si>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</si>
  <si>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</si>
  <si>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</si>
  <si>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</si>
  <si>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</si>
  <si>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</si>
  <si>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</si>
  <si>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</si>
  <si>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</si>
  <si>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</si>
  <si>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</si>
  <si>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</si>
  <si>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</si>
  <si>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</si>
  <si>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</si>
  <si>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</si>
  <si>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</si>
  <si>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</si>
  <si>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</si>
  <si>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</si>
  <si>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</si>
  <si>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</si>
  <si>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</si>
  <si>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</si>
  <si>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</si>
  <si>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</si>
  <si>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</si>
  <si>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</si>
  <si>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</si>
  <si>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</si>
  <si>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</si>
  <si>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</si>
  <si>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</si>
  <si>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</si>
  <si>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</si>
  <si>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</si>
  <si>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</si>
  <si>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</si>
  <si>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</si>
  <si>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</si>
  <si>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</si>
  <si>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</si>
  <si>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</si>
  <si>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</si>
  <si>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</si>
  <si>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</si>
  <si>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</si>
  <si>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</si>
  <si>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</si>
  <si>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</si>
  <si>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</si>
  <si>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</si>
  <si>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</si>
  <si>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</si>
  <si>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</si>
  <si>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</si>
  <si>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</si>
  <si>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</si>
  <si>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</si>
  <si>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</si>
  <si>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</si>
  <si>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</si>
  <si>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</si>
  <si>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</si>
  <si>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</si>
  <si>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</si>
  <si>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</si>
  <si>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</si>
  <si>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</si>
  <si>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</si>
  <si>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</si>
  <si>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</si>
  <si>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</si>
  <si>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</si>
  <si>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</si>
  <si>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</si>
  <si>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</si>
  <si>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</si>
  <si>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</si>
  <si>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</si>
  <si>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</si>
  <si>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</si>
  <si>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</si>
  <si>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</si>
  <si>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</si>
  <si>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</si>
  <si>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</si>
  <si>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</si>
  <si>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</si>
  <si>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</si>
  <si>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</si>
  <si>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</si>
  <si>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</si>
  <si>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</si>
  <si>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</si>
  <si>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</si>
  <si>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</si>
  <si>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</si>
  <si>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</si>
  <si>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</si>
  <si>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</si>
  <si>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</si>
  <si>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</si>
  <si>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</si>
  <si>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</si>
  <si>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</si>
  <si>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</si>
  <si>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</si>
  <si>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</si>
  <si>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</si>
  <si>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</si>
  <si>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</si>
  <si>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</si>
  <si>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</si>
  <si>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</si>
  <si>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</si>
  <si>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</si>
  <si>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</si>
  <si>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</si>
  <si>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</si>
  <si>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</si>
  <si>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</si>
  <si>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</si>
  <si>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</si>
  <si>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</si>
  <si>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</si>
  <si>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</si>
  <si>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</si>
  <si>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</si>
  <si>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</si>
  <si>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</si>
  <si>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</si>
  <si>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</si>
  <si>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</si>
  <si>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</si>
  <si>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</si>
  <si>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</si>
  <si>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</si>
  <si>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</si>
  <si>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</si>
  <si>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</si>
  <si>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</si>
  <si>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</si>
  <si>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</si>
  <si>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</si>
  <si>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</si>
  <si>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</si>
  <si>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</si>
  <si>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</si>
  <si>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</si>
  <si>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</si>
  <si>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</si>
  <si>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</si>
  <si>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</si>
  <si>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</si>
  <si>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</si>
  <si>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</si>
  <si>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</si>
  <si>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</si>
  <si>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</si>
  <si>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</si>
  <si>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</si>
  <si>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</si>
  <si>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</si>
  <si>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</si>
  <si>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</si>
  <si>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</si>
  <si>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</si>
  <si>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</si>
  <si>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</si>
  <si>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</si>
  <si>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</si>
  <si>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</si>
  <si>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</si>
  <si>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</si>
  <si>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</si>
  <si>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</si>
  <si>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</si>
  <si>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</si>
  <si>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</si>
  <si>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</si>
  <si>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</si>
  <si>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</si>
  <si>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</si>
  <si>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</si>
  <si>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</si>
  <si>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</si>
  <si>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</si>
  <si>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</si>
  <si>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</si>
  <si>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</si>
  <si>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</si>
  <si>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</si>
  <si>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</si>
  <si>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</si>
  <si>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</si>
  <si>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</si>
  <si>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</si>
  <si>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</si>
  <si>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</si>
  <si>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</si>
  <si>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</si>
  <si>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</si>
  <si>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</si>
  <si>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</si>
  <si>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</si>
  <si>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</si>
  <si>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</si>
  <si>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</si>
  <si>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</si>
  <si>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</si>
  <si>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</si>
  <si>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</si>
  <si>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</si>
  <si>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</si>
  <si>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</si>
  <si>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</si>
  <si>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</si>
  <si>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</si>
  <si>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</si>
  <si>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</si>
  <si>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</si>
  <si>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</si>
  <si>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</si>
  <si>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</si>
  <si>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</si>
  <si>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</si>
  <si>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</si>
  <si>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</si>
  <si>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</si>
  <si>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</si>
  <si>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</si>
  <si>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</si>
  <si>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</si>
  <si>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</si>
  <si>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</si>
  <si>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</si>
  <si>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</si>
  <si>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</si>
  <si>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</si>
  <si>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</si>
  <si>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</si>
  <si>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</si>
  <si>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</si>
  <si>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</si>
  <si>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</si>
  <si>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</si>
  <si>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</si>
  <si>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</si>
  <si>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</si>
  <si>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</si>
  <si>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</si>
  <si>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</si>
  <si>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</si>
  <si>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</si>
  <si>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</si>
  <si>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</si>
  <si>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</si>
  <si>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</si>
  <si>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</si>
  <si>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</si>
  <si>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</si>
  <si>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</si>
  <si>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</si>
  <si>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</si>
  <si>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</si>
  <si>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</si>
  <si>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</si>
  <si>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</si>
  <si>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</si>
  <si>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</si>
  <si>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</si>
  <si>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</si>
  <si>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</si>
  <si>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</si>
  <si>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</si>
  <si>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</si>
  <si>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</si>
  <si>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</si>
  <si>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</si>
  <si>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</si>
  <si>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</si>
  <si>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</si>
  <si>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</si>
  <si>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</si>
  <si>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</si>
  <si>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</si>
  <si>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</si>
  <si>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</si>
  <si>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</si>
  <si>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</si>
  <si>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</si>
  <si>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</si>
  <si>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</si>
  <si>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</si>
  <si>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</si>
  <si>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</si>
  <si>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</si>
  <si>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</si>
  <si>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</si>
  <si>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</si>
  <si>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</si>
  <si>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</si>
  <si>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</si>
  <si>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</si>
  <si>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</si>
  <si>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</si>
  <si>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</si>
  <si>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</si>
  <si>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</si>
  <si>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</si>
  <si>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</si>
  <si>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</si>
  <si>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</si>
  <si>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</si>
  <si>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</si>
  <si>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</si>
  <si>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</si>
  <si>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</si>
  <si>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</si>
  <si>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</si>
  <si>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</si>
  <si>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</si>
  <si>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</si>
  <si>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</si>
  <si>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</si>
  <si>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</si>
  <si>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</si>
  <si>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</si>
  <si>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</si>
  <si>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</si>
  <si>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</si>
  <si>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</si>
  <si>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</si>
  <si>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</si>
  <si>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</si>
  <si>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</si>
  <si>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</si>
  <si>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</si>
  <si>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</si>
  <si>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</si>
  <si>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</si>
  <si>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</si>
  <si>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</si>
  <si>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</si>
  <si>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</si>
  <si>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</si>
  <si>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</si>
  <si>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</si>
  <si>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</si>
  <si>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</si>
  <si>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</si>
  <si>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</si>
  <si>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</si>
  <si>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</si>
  <si>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</si>
  <si>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</si>
  <si>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</si>
  <si>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</si>
  <si>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</si>
  <si>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</si>
  <si>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</si>
  <si>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</si>
  <si>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</si>
  <si>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</si>
  <si>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</si>
  <si>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</si>
  <si>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</si>
  <si>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</si>
  <si>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</si>
  <si>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</si>
  <si>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</si>
  <si>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</si>
  <si>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</si>
  <si>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</si>
  <si>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</si>
  <si>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</si>
  <si>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</si>
  <si>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</si>
  <si>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</si>
  <si>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</si>
  <si>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</si>
  <si>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</si>
  <si>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</si>
  <si>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</si>
  <si>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</si>
  <si>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</si>
  <si>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</si>
  <si>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</si>
  <si>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</si>
  <si>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</si>
  <si>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</si>
  <si>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</si>
  <si>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</si>
  <si>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</si>
  <si>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</si>
  <si>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</si>
  <si>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</si>
  <si>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</si>
  <si>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</si>
  <si>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</si>
  <si>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</si>
  <si>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</si>
  <si>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</si>
  <si>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</si>
  <si>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</si>
  <si>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</si>
  <si>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</si>
  <si>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</si>
  <si>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</si>
  <si>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</si>
  <si>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</si>
  <si>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</si>
  <si>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</si>
  <si>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</si>
  <si>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</si>
  <si>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</si>
  <si>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</si>
  <si>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</si>
  <si>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</si>
  <si>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</si>
  <si>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</si>
  <si>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</si>
  <si>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</si>
  <si>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</si>
  <si>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</si>
  <si>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</si>
  <si>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</si>
  <si>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</si>
  <si>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</si>
  <si>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</si>
  <si>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</si>
  <si>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</si>
  <si>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</si>
  <si>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</si>
  <si>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</si>
  <si>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</si>
  <si>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</si>
  <si>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</si>
  <si>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</si>
  <si>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</si>
  <si>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</si>
  <si>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</si>
  <si>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</si>
  <si>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</si>
  <si>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</si>
  <si>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</si>
  <si>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</si>
  <si>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</si>
  <si>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</si>
  <si>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</si>
  <si>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</si>
  <si>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</si>
  <si>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</si>
  <si>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</si>
  <si>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</si>
  <si>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</si>
  <si>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</si>
  <si>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</si>
  <si>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</si>
  <si>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</si>
  <si>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</si>
  <si>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</si>
  <si>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</si>
  <si>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</si>
  <si>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</si>
  <si>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</si>
  <si>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</si>
  <si>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</si>
  <si>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</si>
  <si>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</si>
  <si>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</si>
  <si>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</si>
  <si>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</si>
  <si>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</si>
  <si>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</si>
  <si>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</si>
  <si>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</si>
  <si>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</si>
  <si>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</si>
  <si>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</si>
  <si>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</si>
  <si>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</si>
  <si>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</si>
  <si>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</si>
  <si>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</si>
  <si>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</si>
  <si>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</si>
  <si>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</si>
  <si>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</si>
  <si>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</si>
  <si>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</si>
  <si>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</si>
  <si>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</si>
  <si>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</si>
  <si>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</si>
  <si>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</si>
  <si>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</si>
  <si>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</si>
  <si>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</si>
  <si>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</si>
  <si>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</si>
  <si>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</si>
  <si>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</si>
  <si>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</si>
  <si>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</si>
  <si>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</si>
  <si>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</si>
  <si>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</si>
  <si>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</si>
  <si>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</si>
  <si>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</si>
  <si>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</si>
  <si>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</si>
  <si>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</si>
  <si>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</si>
  <si>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</si>
  <si>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</si>
  <si>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</si>
  <si>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</si>
  <si>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</si>
  <si>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</si>
  <si>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</si>
  <si>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</si>
  <si>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</si>
  <si>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</si>
  <si>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</si>
  <si>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</si>
  <si>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</si>
  <si>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</si>
  <si>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</si>
  <si>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</si>
  <si>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</si>
  <si>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</si>
  <si>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</si>
  <si>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</si>
  <si>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</si>
  <si>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</si>
  <si>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</si>
  <si>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</si>
  <si>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</si>
  <si>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</si>
  <si>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</si>
  <si>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</si>
  <si>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</si>
  <si>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</si>
  <si>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</si>
  <si>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</si>
  <si>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</si>
  <si>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</si>
  <si>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</si>
  <si>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</si>
  <si>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</si>
  <si>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</si>
  <si>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</si>
  <si>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</si>
  <si>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</si>
  <si>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</si>
  <si>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</si>
  <si>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</si>
  <si>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</si>
  <si>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</si>
  <si>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</si>
  <si>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</si>
  <si>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</si>
  <si>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</si>
  <si>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</si>
  <si>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</si>
  <si>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</si>
  <si>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</si>
  <si>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</si>
  <si>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</si>
  <si>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</si>
  <si>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</si>
  <si>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</si>
  <si>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</si>
  <si>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</si>
  <si>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</si>
  <si>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</si>
  <si>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</si>
  <si>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</si>
  <si>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</si>
  <si>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</si>
  <si>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</si>
  <si>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</si>
  <si>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</si>
  <si>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</si>
  <si>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</si>
  <si>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</si>
  <si>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</si>
  <si>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</si>
  <si>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</si>
  <si>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</si>
  <si>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</si>
  <si>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</si>
  <si>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</si>
  <si>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</si>
  <si>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</si>
  <si>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</si>
  <si>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</si>
  <si>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</si>
  <si>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</si>
  <si>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</si>
  <si>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</si>
  <si>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</si>
  <si>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</si>
  <si>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</si>
  <si>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</si>
  <si>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</si>
  <si>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</si>
  <si>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</si>
  <si>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</si>
  <si>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</si>
  <si>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</si>
  <si>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</si>
  <si>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</si>
  <si>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</si>
  <si>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</si>
  <si>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</si>
  <si>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</si>
  <si>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</si>
  <si>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</si>
  <si>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</si>
  <si>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</si>
  <si>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</si>
  <si>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</si>
  <si>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</si>
  <si>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</si>
  <si>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</si>
  <si>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</si>
  <si>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</si>
  <si>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</si>
  <si>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</si>
  <si>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</si>
  <si>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</si>
  <si>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</si>
  <si>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</si>
  <si>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</si>
  <si>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</si>
  <si>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</si>
  <si>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</si>
  <si>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</si>
  <si>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</si>
  <si>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</si>
  <si>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</si>
  <si>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</si>
  <si>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</si>
  <si>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</si>
  <si>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</si>
  <si>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</si>
  <si>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</si>
  <si>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</si>
  <si>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</si>
  <si>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</si>
  <si>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</si>
  <si>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</si>
  <si>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</si>
  <si>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</si>
  <si>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</si>
  <si>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</si>
  <si>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</si>
  <si>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</si>
  <si>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</si>
  <si>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</si>
  <si>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</si>
  <si>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</si>
  <si>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</si>
  <si>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</si>
  <si>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</si>
  <si>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</si>
  <si>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</si>
  <si>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</si>
  <si>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</si>
  <si>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</si>
  <si>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</si>
  <si>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</si>
  <si>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</si>
  <si>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</si>
  <si>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</si>
  <si>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</si>
  <si>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</si>
  <si>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</si>
  <si>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</si>
  <si>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</si>
  <si>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</si>
  <si>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</si>
  <si>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</si>
  <si>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</si>
  <si>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</si>
  <si>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</si>
  <si>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</si>
  <si>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</si>
  <si>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</si>
  <si>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</si>
  <si>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</si>
  <si>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</si>
  <si>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</si>
  <si>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</si>
  <si>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</si>
  <si>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</si>
  <si>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</si>
  <si>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</si>
  <si>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</si>
  <si>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</si>
  <si>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</si>
  <si>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</si>
  <si>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</si>
  <si>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</si>
  <si>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</si>
  <si>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</si>
  <si>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</si>
  <si>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</si>
  <si>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</si>
  <si>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</si>
  <si>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</si>
  <si>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</si>
  <si>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</si>
  <si>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</si>
  <si>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</si>
  <si>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</si>
  <si>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</si>
  <si>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</si>
  <si>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</si>
  <si>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</si>
  <si>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</si>
  <si>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</si>
  <si>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</si>
  <si>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</si>
  <si>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</si>
  <si>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</si>
  <si>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</si>
  <si>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</si>
  <si>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</si>
  <si>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</si>
  <si>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</si>
  <si>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</si>
  <si>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</si>
  <si>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</si>
  <si>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</si>
  <si>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</si>
  <si>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</si>
  <si>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</si>
  <si>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</si>
  <si>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</si>
  <si>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</si>
  <si>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</si>
  <si>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</si>
  <si>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</si>
  <si>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</si>
  <si>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</si>
  <si>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</si>
  <si>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</si>
  <si>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</si>
  <si>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</si>
  <si>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</si>
  <si>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</si>
  <si>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</si>
  <si>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</si>
  <si>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</si>
  <si>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</si>
  <si>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</si>
  <si>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</si>
  <si>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</si>
  <si>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</si>
  <si>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</si>
  <si>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</si>
  <si>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</si>
  <si>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</si>
  <si>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</si>
  <si>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</si>
  <si>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</si>
  <si>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</si>
  <si>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</si>
  <si>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</si>
  <si>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</si>
  <si>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</si>
  <si>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</si>
  <si>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</si>
  <si>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</si>
  <si>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</si>
  <si>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</si>
  <si>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</si>
  <si>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</si>
  <si>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</si>
  <si>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</si>
  <si>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</si>
  <si>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</si>
  <si>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</si>
  <si>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</si>
  <si>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</si>
  <si>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</si>
  <si>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</si>
  <si>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</si>
  <si>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</si>
  <si>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</si>
  <si>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</si>
  <si>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</si>
  <si>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</si>
  <si>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</si>
  <si>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</si>
  <si>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</si>
  <si>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</si>
  <si>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</si>
  <si>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</si>
  <si>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</si>
  <si>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</si>
  <si>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</si>
  <si>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</si>
  <si>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</si>
  <si>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</si>
  <si>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</si>
  <si>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</si>
  <si>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</si>
  <si>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</si>
  <si>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</si>
  <si>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</si>
  <si>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</si>
  <si>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</si>
  <si>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</si>
  <si>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</si>
  <si>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</si>
  <si>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</si>
  <si>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</si>
  <si>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</si>
  <si>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</si>
  <si>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</si>
  <si>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</si>
  <si>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</si>
  <si>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</si>
  <si>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</si>
  <si>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</si>
  <si>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</si>
  <si>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</si>
  <si>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</si>
  <si>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</si>
  <si>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</si>
  <si>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</si>
  <si>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</si>
  <si>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</si>
  <si>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</si>
  <si>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</si>
  <si>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</si>
  <si>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</si>
  <si>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</si>
  <si>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</si>
  <si>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</si>
  <si>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</si>
  <si>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</si>
  <si>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</si>
  <si>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</si>
  <si>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</si>
  <si>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</si>
  <si>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</si>
  <si>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</si>
  <si>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</si>
  <si>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</si>
  <si>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</si>
  <si>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</si>
  <si>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</si>
  <si>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</si>
  <si>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</si>
  <si>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</si>
  <si>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</si>
  <si>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</si>
  <si>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</si>
  <si>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</si>
  <si>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</si>
  <si>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</si>
  <si>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</si>
  <si>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</si>
  <si>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</si>
  <si>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</si>
  <si>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</si>
  <si>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</si>
  <si>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</si>
  <si>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</si>
  <si>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</si>
  <si>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</si>
  <si>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</si>
  <si>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</si>
  <si>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</si>
  <si>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</si>
  <si>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</si>
  <si>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</si>
  <si>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</si>
  <si>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</si>
  <si>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</si>
  <si>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</si>
  <si>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</si>
  <si>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</si>
  <si>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</si>
  <si>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</si>
  <si>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</si>
  <si>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</si>
  <si>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</si>
  <si>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</si>
  <si>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</si>
  <si>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</si>
  <si>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</si>
  <si>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</si>
  <si>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</si>
  <si>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</si>
  <si>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</si>
  <si>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</si>
  <si>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</si>
  <si>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</si>
  <si>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</si>
  <si>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</si>
  <si>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</si>
  <si>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</si>
  <si>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</si>
  <si>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</si>
  <si>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</si>
  <si>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</si>
  <si>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</si>
  <si>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</si>
  <si>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</si>
  <si>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</si>
  <si>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</si>
  <si>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</si>
  <si>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</si>
  <si>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</si>
  <si>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</si>
  <si>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</si>
  <si>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</si>
  <si>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</si>
  <si>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</si>
  <si>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</si>
  <si>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</si>
  <si>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</si>
  <si>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</si>
  <si>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</si>
  <si>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</si>
  <si>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</si>
  <si>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</si>
  <si>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</si>
  <si>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</si>
  <si>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</si>
  <si>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</si>
  <si>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</si>
  <si>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</si>
  <si>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</si>
  <si>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</si>
  <si>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</si>
  <si>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</si>
  <si>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</si>
  <si>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</si>
  <si>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</si>
  <si>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</si>
  <si>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</si>
  <si>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</si>
  <si>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</si>
  <si>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</si>
  <si>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</si>
  <si>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</si>
  <si>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</si>
  <si>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</si>
  <si>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</si>
  <si>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</si>
  <si>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</si>
  <si>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</si>
  <si>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</si>
  <si>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</si>
  <si>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</si>
  <si>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</si>
  <si>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</si>
  <si>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</si>
  <si>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</si>
  <si>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</si>
  <si>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</si>
  <si>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</si>
  <si>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</si>
  <si>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</si>
  <si>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</si>
  <si>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</si>
  <si>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</si>
  <si>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</si>
  <si>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</si>
  <si>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</si>
  <si>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</si>
  <si>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</si>
  <si>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</si>
  <si>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</si>
  <si>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</si>
  <si>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</si>
  <si>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</si>
  <si>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</si>
  <si>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</si>
  <si>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</si>
  <si>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</si>
  <si>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</si>
  <si>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</si>
  <si>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</si>
  <si>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</si>
  <si>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</si>
  <si>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</si>
  <si>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</si>
  <si>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</si>
  <si>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</si>
  <si>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</si>
  <si>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</si>
  <si>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</si>
  <si>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</si>
  <si>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</si>
  <si>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</si>
  <si>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</si>
  <si>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</si>
  <si>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</si>
  <si>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</si>
  <si>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</si>
  <si>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</si>
  <si>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</si>
  <si>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</si>
  <si>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</si>
  <si>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</si>
  <si>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</si>
  <si>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</si>
  <si>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</si>
  <si>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</si>
  <si>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</si>
  <si>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</si>
  <si>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</si>
  <si>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</si>
  <si>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</si>
  <si>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</si>
  <si>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</si>
  <si>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</si>
  <si>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</si>
  <si>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</si>
  <si>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</si>
  <si>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</si>
  <si>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</si>
  <si>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</si>
  <si>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</si>
  <si>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</si>
  <si>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</si>
  <si>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</si>
  <si>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</si>
  <si>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</si>
  <si>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</si>
  <si>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</si>
  <si>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</si>
  <si>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</si>
  <si>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</si>
  <si>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</si>
  <si>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</si>
  <si>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</si>
  <si>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</si>
  <si>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</si>
  <si>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</si>
  <si>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</si>
  <si>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</si>
  <si>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</si>
  <si>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</si>
  <si>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</si>
  <si>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</si>
  <si>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</si>
  <si>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</si>
  <si>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</si>
  <si>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</si>
  <si>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</si>
  <si>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</si>
  <si>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</si>
  <si>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</si>
  <si>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</si>
  <si>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</si>
  <si>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</si>
  <si>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</si>
  <si>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</si>
  <si>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</si>
  <si>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</si>
  <si>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</si>
  <si>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</si>
  <si>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</si>
  <si>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</si>
  <si>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</si>
  <si>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</si>
  <si>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</si>
  <si>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</si>
  <si>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</si>
  <si>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</si>
  <si>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</si>
  <si>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</si>
  <si>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</si>
  <si>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</si>
  <si>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</si>
  <si>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</si>
  <si>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</si>
  <si>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</si>
  <si>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</si>
  <si>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</si>
  <si>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</si>
  <si>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</si>
  <si>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</si>
  <si>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</si>
  <si>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</si>
  <si>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</si>
  <si>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</si>
  <si>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</si>
  <si>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</si>
  <si>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</si>
  <si>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</si>
  <si>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</si>
  <si>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</si>
  <si>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</si>
  <si>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</si>
  <si>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</si>
  <si>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</si>
  <si>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</si>
  <si>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</si>
  <si>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</si>
  <si>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</si>
  <si>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</si>
  <si>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</si>
  <si>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</si>
  <si>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</si>
  <si>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</si>
  <si>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</si>
  <si>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</si>
  <si>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</si>
  <si>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</si>
  <si>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</si>
  <si>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</si>
  <si>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</si>
  <si>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</si>
  <si>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</si>
  <si>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</si>
  <si>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</si>
  <si>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</si>
  <si>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</si>
  <si>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</si>
  <si>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</si>
  <si>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</si>
  <si>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</si>
  <si>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</si>
  <si>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</si>
  <si>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</si>
  <si>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</si>
  <si>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</si>
  <si>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</si>
  <si>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</si>
  <si>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</si>
  <si>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</si>
  <si>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</si>
  <si>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</si>
  <si>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</si>
  <si>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</si>
  <si>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</si>
  <si>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</si>
  <si>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</si>
  <si>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</si>
  <si>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</si>
  <si>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</si>
  <si>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</si>
  <si>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</si>
  <si>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</si>
  <si>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</si>
  <si>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</si>
  <si>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</si>
  <si>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</si>
  <si>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</si>
  <si>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</si>
  <si>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</si>
  <si>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</si>
  <si>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</si>
  <si>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</si>
  <si>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</si>
  <si>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</si>
  <si>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</si>
  <si>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</si>
  <si>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</si>
  <si>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</si>
  <si>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</si>
  <si>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</si>
  <si>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</si>
  <si>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</si>
  <si>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</si>
  <si>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</si>
  <si>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</si>
  <si>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</si>
  <si>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</si>
  <si>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</si>
  <si>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</si>
  <si>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</si>
  <si>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</si>
  <si>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</si>
  <si>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</si>
  <si>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</si>
  <si>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</si>
  <si>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</si>
  <si>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</si>
  <si>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</si>
  <si>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</si>
  <si>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</si>
  <si>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</si>
  <si>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</si>
  <si>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</si>
  <si>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</si>
  <si>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</si>
  <si>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</si>
  <si>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</si>
  <si>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</si>
  <si>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</si>
  <si>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</si>
  <si>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</si>
  <si>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</si>
  <si>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</si>
  <si>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</si>
  <si>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</si>
  <si>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</si>
  <si>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</si>
  <si>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</si>
  <si>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</si>
  <si>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</si>
  <si>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</si>
  <si>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</si>
  <si>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</si>
  <si>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</si>
  <si>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</si>
  <si>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</si>
  <si>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</si>
  <si>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</si>
  <si>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</si>
  <si>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</si>
  <si>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</si>
  <si>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</si>
  <si>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</si>
  <si>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</si>
  <si>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</si>
  <si>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</si>
  <si>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</si>
  <si>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</si>
  <si>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</si>
  <si>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</si>
  <si>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</si>
  <si>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</si>
  <si>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</si>
  <si>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</si>
  <si>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</si>
  <si>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</si>
  <si>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</si>
  <si>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</si>
  <si>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</si>
  <si>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</si>
  <si>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</si>
  <si>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</si>
  <si>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</si>
  <si>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</si>
  <si>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</si>
  <si>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</si>
  <si>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</si>
  <si>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</si>
  <si>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</si>
  <si>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</si>
  <si>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</si>
  <si>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</si>
  <si>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</si>
  <si>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</si>
  <si>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</si>
  <si>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</si>
  <si>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</si>
  <si>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</si>
  <si>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</si>
  <si>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</si>
  <si>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</si>
  <si>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</si>
  <si>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</si>
  <si>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</si>
  <si>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</si>
  <si>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</si>
  <si>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</si>
  <si>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</si>
  <si>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</si>
  <si>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</si>
  <si>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</si>
  <si>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</si>
  <si>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</si>
  <si>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</si>
  <si>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</si>
  <si>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</si>
  <si>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</si>
  <si>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</si>
  <si>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</si>
  <si>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</si>
  <si>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</si>
  <si>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</si>
  <si>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</si>
  <si>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</si>
  <si>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</si>
  <si>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</si>
  <si>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</si>
  <si>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</si>
  <si>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</si>
  <si>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</si>
  <si>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</si>
  <si>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</si>
  <si>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</si>
  <si>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</si>
  <si>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</si>
  <si>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</si>
  <si>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</si>
  <si>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</si>
  <si>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</si>
  <si>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</si>
  <si>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</si>
  <si>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</si>
  <si>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</si>
  <si>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</si>
  <si>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</si>
  <si>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</si>
  <si>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</si>
  <si>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</si>
  <si>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</si>
  <si>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</si>
  <si>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</si>
  <si>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</si>
  <si>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</si>
  <si>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</si>
  <si>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</si>
  <si>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</si>
  <si>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</si>
  <si>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</si>
  <si>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</si>
  <si>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</si>
  <si>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</si>
  <si>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</si>
  <si>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</si>
  <si>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</si>
  <si>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</si>
  <si>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</si>
  <si>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</si>
  <si>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</si>
  <si>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</si>
  <si>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</si>
  <si>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</si>
  <si>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</si>
  <si>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</si>
  <si>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</si>
  <si>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</si>
  <si>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</si>
  <si>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</si>
  <si>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</si>
  <si>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</si>
  <si>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</si>
  <si>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</si>
  <si>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</si>
  <si>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</si>
  <si>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</si>
  <si>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</si>
  <si>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</si>
  <si>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</si>
  <si>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</si>
  <si>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</si>
  <si>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</si>
  <si>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</si>
  <si>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</si>
  <si>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</si>
  <si>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</si>
  <si>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</si>
  <si>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</si>
  <si>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</si>
  <si>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</si>
  <si>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</si>
  <si>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</si>
  <si>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</si>
  <si>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</si>
  <si>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</si>
  <si>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</si>
  <si>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</si>
  <si>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</si>
  <si>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</si>
  <si>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</si>
  <si>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</si>
  <si>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</si>
  <si>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</si>
  <si>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</si>
  <si>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</si>
  <si>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</si>
  <si>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</si>
  <si>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</si>
  <si>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</si>
  <si>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</si>
  <si>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</si>
  <si>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</si>
  <si>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</si>
  <si>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</si>
  <si>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</si>
  <si>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</si>
  <si>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</si>
  <si>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</si>
  <si>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</si>
  <si>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</si>
  <si>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</si>
  <si>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</si>
  <si>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</si>
  <si>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</si>
  <si>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</si>
  <si>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</si>
  <si>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</si>
  <si>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</si>
  <si>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</si>
  <si>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</si>
  <si>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</si>
  <si>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</si>
  <si>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</si>
  <si>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</si>
  <si>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</si>
  <si>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</si>
  <si>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</si>
  <si>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</si>
  <si>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</si>
  <si>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</si>
  <si>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</si>
  <si>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</si>
  <si>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</si>
  <si>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</si>
  <si>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</si>
  <si>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</si>
  <si>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</si>
  <si>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</si>
  <si>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</si>
  <si>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</si>
  <si>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</si>
  <si>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</si>
  <si>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</si>
  <si>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</si>
  <si>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</si>
  <si>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</si>
  <si>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</si>
  <si>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</si>
  <si>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</si>
  <si>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</si>
  <si>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</si>
  <si>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</si>
  <si>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</si>
  <si>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</si>
  <si>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</si>
  <si>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</si>
  <si>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</si>
  <si>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</si>
  <si>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</si>
  <si>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</si>
  <si>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</si>
  <si>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</si>
  <si>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</si>
  <si>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</si>
  <si>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</si>
  <si>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</si>
  <si>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</si>
  <si>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</si>
  <si>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</si>
  <si>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</si>
  <si>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</si>
  <si>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</si>
  <si>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</si>
  <si>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</si>
  <si>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</si>
  <si>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</si>
  <si>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</si>
  <si>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</si>
  <si>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</si>
  <si>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</si>
  <si>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</si>
  <si>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</si>
  <si>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</si>
  <si>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</si>
  <si>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</si>
  <si>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</si>
  <si>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</si>
  <si>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</si>
  <si>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</si>
  <si>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</si>
  <si>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</si>
  <si>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</si>
  <si>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</si>
  <si>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</si>
  <si>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</si>
  <si>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</si>
  <si>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</si>
  <si>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</si>
  <si>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</si>
  <si>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</si>
  <si>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</si>
  <si>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</si>
  <si>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</si>
  <si>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</si>
  <si>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</si>
  <si>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</si>
  <si>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</si>
  <si>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</si>
  <si>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</si>
  <si>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</si>
  <si>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</si>
  <si>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</si>
  <si>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</si>
  <si>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</si>
  <si>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</si>
  <si>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</si>
  <si>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</si>
  <si>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</si>
  <si>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</si>
  <si>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</si>
  <si>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</si>
  <si>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</si>
  <si>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</si>
  <si>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</si>
  <si>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</si>
  <si>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</si>
  <si>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</si>
  <si>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</si>
  <si>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</si>
  <si>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</si>
  <si>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</si>
  <si>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</si>
  <si>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</si>
  <si>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</si>
  <si>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</si>
  <si>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</si>
  <si>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</si>
  <si>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</si>
  <si>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</si>
  <si>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</si>
  <si>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</si>
  <si>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</si>
  <si>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</si>
  <si>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</si>
  <si>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</si>
  <si>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</si>
  <si>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</si>
  <si>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</si>
  <si>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</si>
  <si>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</si>
  <si>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</si>
  <si>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</si>
  <si>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</si>
  <si>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</si>
  <si>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</si>
  <si>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</si>
  <si>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</si>
  <si>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</si>
  <si>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</si>
  <si>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</si>
  <si>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</si>
  <si>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</si>
  <si>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</si>
  <si>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</si>
  <si>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</si>
  <si>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</si>
  <si>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</si>
  <si>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</si>
  <si>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</si>
  <si>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</si>
  <si>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</si>
  <si>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</si>
  <si>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</si>
  <si>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</si>
  <si>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</si>
  <si>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</si>
  <si>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</si>
  <si>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</si>
  <si>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</si>
  <si>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</si>
  <si>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</si>
  <si>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</si>
  <si>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</si>
  <si>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</si>
  <si>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</si>
  <si>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</si>
  <si>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</si>
  <si>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</si>
  <si>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</si>
  <si>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</si>
  <si>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</si>
  <si>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</si>
  <si>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</si>
  <si>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</si>
  <si>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</si>
  <si>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</si>
  <si>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</si>
  <si>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</si>
  <si>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</si>
  <si>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</si>
  <si>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</si>
  <si>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</si>
  <si>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</si>
  <si>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</si>
  <si>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</si>
  <si>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</si>
  <si>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</si>
  <si>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</si>
  <si>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</si>
  <si>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</si>
  <si>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</si>
  <si>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</si>
  <si>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</si>
  <si>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</si>
  <si>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</si>
  <si>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</si>
  <si>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</si>
  <si>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</si>
  <si>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</si>
  <si>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</si>
  <si>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</si>
  <si>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</si>
  <si>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</si>
  <si>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</si>
  <si>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</si>
  <si>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</si>
  <si>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</si>
  <si>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</si>
  <si>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</si>
  <si>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</si>
  <si>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</si>
  <si>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</si>
  <si>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</si>
  <si>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</si>
  <si>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</si>
  <si>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</si>
  <si>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</si>
  <si>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</si>
  <si>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</si>
  <si>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</si>
  <si>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</si>
  <si>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</si>
  <si>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</si>
  <si>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</si>
  <si>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</si>
  <si>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</si>
  <si>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</si>
  <si>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</si>
  <si>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</si>
  <si>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</si>
  <si>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</si>
  <si>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</si>
  <si>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</si>
  <si>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</si>
  <si>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</si>
  <si>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</si>
  <si>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</si>
  <si>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</si>
  <si>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</si>
  <si>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</si>
  <si>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</si>
  <si>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</si>
  <si>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</si>
  <si>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</si>
  <si>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</si>
  <si>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</si>
  <si>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</si>
  <si>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</si>
  <si>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</si>
  <si>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</si>
  <si>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</si>
  <si>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</si>
  <si>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</si>
  <si>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</si>
  <si>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</si>
  <si>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</si>
  <si>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</si>
  <si>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</si>
  <si>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</si>
  <si>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</si>
  <si>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</si>
  <si>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</si>
  <si>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</si>
  <si>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</si>
  <si>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</si>
  <si>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</si>
  <si>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</si>
  <si>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</si>
  <si>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</si>
  <si>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</si>
  <si>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</si>
  <si>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</si>
  <si>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</si>
  <si>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</si>
  <si>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</si>
  <si>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</si>
  <si>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</si>
  <si>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</si>
  <si>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</si>
  <si>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</si>
  <si>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</si>
  <si>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</si>
  <si>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</si>
  <si>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</si>
  <si>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</si>
  <si>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</si>
  <si>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</si>
  <si>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</si>
  <si>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</si>
  <si>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</si>
  <si>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</si>
  <si>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</si>
  <si>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</si>
  <si>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</si>
  <si>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</si>
  <si>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</si>
  <si>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</si>
  <si>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</si>
  <si>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</si>
  <si>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</si>
  <si>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</si>
  <si>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</si>
  <si>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</si>
  <si>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</si>
  <si>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</si>
  <si>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</si>
  <si>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</si>
  <si>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</si>
  <si>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</si>
  <si>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</si>
  <si>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</si>
  <si>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</si>
  <si>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</si>
  <si>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</si>
  <si>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</si>
  <si>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</si>
  <si>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</si>
  <si>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</si>
  <si>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</si>
  <si>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</si>
  <si>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</si>
  <si>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</si>
  <si>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</si>
  <si>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</si>
  <si>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</si>
  <si>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</si>
  <si>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</si>
  <si>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</si>
  <si>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</si>
  <si>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</si>
  <si>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</si>
  <si>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</si>
  <si>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</si>
  <si>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</si>
  <si>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</si>
  <si>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</si>
  <si>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</si>
  <si>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</si>
  <si>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</si>
  <si>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</si>
  <si>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</si>
  <si>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</si>
  <si>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</si>
  <si>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</si>
  <si>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</si>
  <si>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</si>
  <si>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</si>
  <si>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</si>
  <si>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</si>
  <si>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</si>
  <si>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</si>
  <si>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</si>
  <si>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</si>
  <si>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</si>
  <si>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</si>
  <si>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</si>
  <si>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</si>
  <si>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</si>
  <si>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</si>
  <si>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</si>
  <si>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</si>
  <si>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</si>
  <si>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</si>
  <si>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</si>
  <si>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</si>
  <si>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</si>
  <si>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</si>
  <si>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</si>
  <si>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</si>
  <si>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</si>
  <si>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</si>
  <si>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</si>
  <si>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</si>
  <si>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</si>
  <si>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</si>
  <si>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</si>
  <si>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</si>
  <si>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</si>
  <si>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</si>
  <si>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</si>
  <si>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</si>
  <si>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</si>
  <si>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</si>
  <si>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</si>
  <si>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</si>
  <si>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</si>
  <si>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</si>
  <si>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</si>
  <si>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</si>
  <si>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</si>
  <si>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</si>
  <si>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</si>
  <si>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</si>
  <si>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</si>
  <si>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</si>
  <si>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</si>
  <si>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</si>
  <si>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</si>
  <si>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</si>
  <si>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</si>
  <si>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</si>
  <si>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</si>
  <si>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</si>
  <si>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</si>
  <si>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</si>
  <si>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</si>
  <si>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</si>
  <si>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</si>
  <si>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</si>
  <si>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</si>
  <si>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</si>
  <si>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</si>
  <si>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</si>
  <si>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</si>
  <si>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</si>
  <si>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</si>
  <si>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</si>
  <si>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</si>
  <si>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</si>
  <si>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</si>
  <si>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</si>
  <si>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</si>
  <si>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</si>
  <si>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</si>
  <si>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</si>
  <si>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</si>
  <si>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</si>
  <si>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</si>
  <si>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</si>
  <si>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</si>
  <si>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</si>
  <si>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</si>
  <si>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</si>
  <si>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</si>
  <si>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</si>
  <si>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</si>
  <si>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</si>
  <si>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</si>
  <si>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</si>
  <si>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</si>
  <si>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</si>
  <si>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</si>
  <si>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</si>
  <si>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</si>
  <si>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</si>
  <si>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</si>
  <si>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</si>
  <si>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</si>
  <si>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</si>
  <si>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</si>
  <si>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</si>
  <si>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</si>
  <si>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</si>
  <si>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</si>
  <si>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</si>
  <si>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</si>
  <si>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</si>
  <si>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</si>
  <si>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</si>
  <si>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</si>
  <si>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</si>
  <si>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</si>
  <si>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</si>
  <si>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</si>
  <si>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</si>
  <si>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</si>
  <si>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</si>
  <si>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</si>
  <si>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</si>
  <si>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</si>
  <si>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</si>
  <si>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</si>
  <si>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</si>
  <si>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</si>
  <si>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</si>
  <si>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</si>
  <si>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</si>
  <si>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</si>
  <si>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</si>
  <si>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</si>
  <si>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</si>
  <si>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</si>
  <si>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</si>
  <si>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</si>
  <si>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</si>
  <si>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</si>
  <si>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</si>
  <si>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</si>
  <si>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</si>
  <si>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</si>
  <si>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</si>
  <si>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</si>
  <si>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</si>
  <si>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</si>
  <si>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</si>
  <si>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</si>
  <si>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</si>
  <si>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</si>
  <si>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</si>
  <si>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</si>
  <si>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</si>
  <si>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</si>
  <si>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</si>
  <si>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</si>
  <si>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</si>
  <si>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</si>
  <si>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</si>
  <si>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</si>
  <si>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</si>
  <si>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</si>
  <si>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</si>
  <si>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</si>
  <si>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</si>
  <si>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</si>
  <si>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</si>
  <si>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</si>
  <si>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</si>
  <si>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</si>
  <si>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</si>
  <si>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</si>
  <si>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</si>
  <si>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</si>
  <si>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</si>
  <si>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</si>
  <si>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</si>
  <si>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</si>
  <si>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</si>
  <si>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</si>
  <si>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</si>
  <si>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</si>
  <si>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</si>
  <si>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</si>
  <si>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</si>
  <si>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</si>
  <si>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</si>
  <si>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</si>
  <si>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</si>
  <si>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</si>
  <si>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</si>
  <si>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</si>
  <si>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</si>
  <si>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</si>
  <si>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</si>
  <si>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</si>
  <si>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</si>
  <si>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</si>
  <si>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</si>
  <si>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</si>
  <si>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</si>
  <si>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</si>
  <si>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</si>
  <si>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</si>
  <si>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</si>
  <si>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</si>
  <si>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</si>
  <si>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</si>
  <si>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</si>
  <si>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</si>
  <si>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</si>
  <si>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</si>
  <si>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</si>
  <si>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</si>
  <si>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</si>
  <si>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</si>
  <si>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</si>
  <si>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</si>
  <si>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</si>
  <si>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</si>
  <si>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</si>
  <si>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</si>
  <si>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</si>
  <si>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</si>
  <si>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</si>
  <si>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</si>
  <si>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</si>
  <si>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</si>
  <si>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</si>
  <si>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</si>
  <si>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</si>
  <si>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</si>
  <si>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</si>
  <si>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</si>
  <si>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</si>
  <si>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</si>
  <si>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</si>
  <si>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</si>
  <si>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</si>
  <si>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</si>
  <si>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</si>
  <si>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</si>
  <si>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</si>
  <si>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</si>
  <si>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</si>
  <si>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</si>
  <si>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</si>
  <si>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</si>
  <si>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</si>
  <si>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</si>
  <si>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</si>
  <si>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</si>
  <si>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</si>
  <si>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</si>
  <si>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</si>
  <si>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</si>
  <si>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</si>
  <si>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</si>
  <si>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</si>
  <si>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</si>
  <si>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</si>
  <si>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</si>
  <si>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</si>
  <si>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</si>
  <si>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</si>
  <si>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</si>
  <si>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</si>
  <si>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</si>
  <si>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</si>
  <si>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</si>
  <si>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</si>
  <si>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</si>
  <si>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</si>
  <si>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</si>
  <si>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</si>
  <si>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</si>
  <si>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</si>
  <si>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</si>
  <si>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</si>
  <si>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</si>
  <si>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</si>
  <si>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</si>
  <si>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</si>
  <si>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</si>
  <si>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</si>
  <si>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</si>
  <si>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</si>
  <si>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</si>
  <si>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</si>
  <si>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</si>
  <si>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</si>
  <si>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</si>
  <si>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</si>
  <si>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</si>
  <si>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</si>
  <si>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</si>
  <si>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</si>
  <si>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</si>
  <si>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</si>
  <si>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</si>
  <si>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</si>
  <si>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</si>
  <si>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</si>
  <si>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</si>
  <si>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</si>
  <si>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</si>
  <si>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</si>
  <si>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</si>
  <si>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</si>
  <si>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</si>
  <si>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</si>
  <si>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</si>
  <si>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</si>
  <si>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</si>
  <si>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</si>
  <si>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</si>
  <si>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</si>
  <si>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</si>
  <si>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</si>
  <si>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</si>
  <si>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</si>
  <si>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</si>
  <si>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</si>
  <si>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</si>
  <si>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</si>
  <si>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</si>
  <si>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</si>
  <si>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</si>
  <si>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</si>
  <si>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</si>
  <si>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</si>
  <si>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</si>
  <si>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</si>
  <si>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</si>
  <si>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</si>
  <si>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</si>
  <si>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</si>
  <si>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</si>
  <si>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</si>
  <si>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</si>
  <si>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</si>
  <si>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</si>
  <si>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</si>
  <si>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</si>
  <si>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</si>
  <si>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</si>
  <si>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</si>
  <si>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</si>
  <si>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</si>
  <si>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</si>
  <si>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</si>
  <si>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</si>
  <si>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</si>
  <si>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</si>
  <si>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</si>
  <si>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</si>
  <si>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</si>
  <si>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</si>
  <si>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</si>
  <si>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</si>
  <si>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</si>
  <si>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</si>
  <si>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</si>
  <si>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</si>
  <si>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</si>
  <si>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</si>
  <si>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</si>
  <si>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</si>
  <si>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</si>
  <si>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</si>
  <si>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</si>
  <si>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</si>
  <si>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</si>
  <si>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</si>
  <si>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</si>
  <si>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</si>
  <si>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</si>
  <si>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</si>
  <si>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</si>
  <si>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</si>
  <si>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</si>
  <si>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</si>
  <si>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</si>
  <si>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</si>
  <si>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</si>
  <si>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</si>
  <si>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</si>
  <si>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</si>
  <si>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</si>
  <si>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</si>
  <si>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</si>
  <si>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</si>
  <si>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</si>
  <si>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</si>
  <si>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</si>
  <si>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</si>
  <si>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</si>
  <si>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</si>
  <si>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</si>
  <si>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</si>
  <si>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</si>
  <si>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</si>
  <si>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</si>
  <si>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</si>
  <si>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</si>
  <si>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</si>
  <si>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</si>
  <si>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</si>
  <si>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</si>
  <si>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</si>
  <si>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</si>
  <si>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</si>
  <si>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</si>
  <si>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</si>
  <si>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</si>
  <si>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</si>
  <si>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</si>
  <si>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</si>
  <si>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</si>
  <si>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</si>
  <si>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</si>
  <si>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</si>
  <si>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</si>
  <si>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</si>
  <si>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</si>
  <si>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</si>
  <si>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</si>
  <si>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</si>
  <si>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</si>
  <si>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</si>
  <si>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</si>
  <si>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</si>
  <si>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</si>
  <si>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</si>
  <si>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</si>
  <si>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</si>
  <si>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</si>
  <si>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</si>
  <si>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</si>
  <si>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</si>
  <si>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</si>
  <si>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</si>
  <si>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</si>
  <si>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</si>
  <si>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</si>
  <si>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</si>
  <si>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</si>
  <si>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</si>
  <si>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</si>
  <si>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</si>
  <si>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</si>
  <si>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</si>
  <si>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</si>
  <si>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</si>
  <si>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</si>
  <si>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</si>
  <si>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</si>
  <si>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</si>
  <si>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</si>
  <si>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</si>
  <si>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</si>
  <si>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</si>
  <si>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</si>
  <si>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</si>
  <si>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</si>
  <si>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</si>
  <si>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</si>
  <si>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</si>
  <si>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</si>
  <si>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</si>
  <si>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</si>
  <si>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</si>
  <si>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</si>
  <si>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</si>
  <si>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</si>
  <si>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</si>
  <si>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</si>
  <si>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</si>
  <si>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</si>
  <si>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</si>
  <si>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</si>
  <si>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</si>
  <si>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</si>
  <si>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</si>
  <si>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</si>
  <si>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</si>
  <si>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</si>
  <si>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</si>
  <si>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</si>
  <si>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</si>
  <si>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</si>
  <si>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</si>
  <si>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</si>
  <si>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</si>
  <si>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</si>
  <si>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</si>
  <si>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</si>
  <si>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</si>
  <si>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</si>
  <si>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</si>
  <si>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</si>
  <si>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</si>
  <si>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</si>
  <si>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</si>
  <si>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</si>
  <si>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</si>
  <si>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</si>
  <si>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</si>
  <si>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</si>
  <si>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</si>
  <si>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</si>
  <si>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</si>
  <si>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</si>
  <si>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</si>
  <si>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</si>
  <si>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</si>
  <si>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</si>
  <si>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</si>
  <si>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</si>
  <si>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</si>
  <si>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</si>
  <si>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</si>
  <si>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</si>
  <si>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</si>
  <si>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</si>
  <si>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</si>
  <si>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</si>
  <si>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</si>
  <si>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</si>
  <si>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</si>
  <si>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</si>
  <si>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</si>
  <si>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</si>
  <si>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</si>
  <si>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</si>
  <si>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</si>
  <si>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</si>
  <si>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</si>
  <si>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</si>
  <si>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</si>
  <si>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</si>
  <si>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</si>
  <si>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</si>
  <si>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</si>
  <si>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</si>
  <si>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</si>
  <si>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</si>
  <si>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</si>
  <si>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</si>
  <si>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</si>
  <si>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</si>
  <si>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</si>
  <si>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</si>
  <si>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</si>
  <si>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</si>
  <si>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</si>
  <si>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</si>
  <si>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</si>
  <si>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</si>
  <si>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</si>
  <si>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</si>
  <si>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</si>
  <si>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</si>
  <si>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</si>
  <si>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</si>
  <si>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</si>
  <si>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</si>
  <si>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</si>
  <si>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</si>
  <si>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</si>
  <si>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</si>
  <si>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</si>
  <si>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</si>
  <si>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</si>
  <si>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</si>
  <si>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</si>
  <si>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</si>
  <si>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</si>
  <si>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</si>
  <si>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</si>
  <si>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</si>
  <si>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</si>
  <si>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</si>
  <si>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</si>
  <si>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</si>
  <si>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</si>
  <si>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</si>
  <si>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</si>
  <si>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</si>
  <si>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</si>
  <si>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</si>
  <si>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</si>
  <si>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</si>
  <si>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</si>
  <si>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</si>
  <si>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</si>
  <si>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</si>
  <si>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</si>
  <si>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</si>
  <si>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</si>
  <si>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</si>
  <si>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</si>
  <si>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</si>
  <si>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</si>
  <si>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</si>
  <si>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</si>
  <si>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</si>
  <si>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</si>
  <si>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</si>
  <si>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</si>
  <si>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</si>
  <si>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</si>
  <si>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</si>
  <si>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</si>
  <si>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</si>
  <si>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</si>
  <si>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</si>
  <si>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</si>
  <si>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</si>
  <si>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</si>
  <si>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</si>
  <si>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</si>
  <si>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</si>
  <si>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</si>
  <si>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</si>
  <si>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</si>
  <si>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</si>
  <si>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</si>
  <si>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</si>
  <si>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</si>
  <si>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</si>
  <si>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</si>
  <si>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</si>
  <si>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</si>
  <si>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</si>
  <si>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</si>
  <si>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</si>
  <si>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</si>
  <si>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</si>
  <si>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</si>
  <si>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</si>
  <si>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</si>
  <si>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</si>
  <si>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</si>
  <si>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</si>
  <si>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</si>
  <si>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</si>
  <si>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</si>
  <si>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</si>
  <si>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</si>
  <si>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</si>
  <si>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</si>
  <si>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</si>
  <si>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</si>
  <si>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</si>
  <si>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</si>
  <si>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</si>
  <si>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</si>
  <si>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</si>
  <si>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</si>
  <si>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</si>
  <si>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</si>
  <si>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</si>
  <si>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</si>
  <si>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</si>
  <si>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</si>
  <si>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</si>
  <si>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</si>
  <si>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</si>
  <si>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</si>
  <si>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</si>
  <si>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</si>
  <si>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</si>
  <si>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</si>
  <si>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</si>
  <si>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</si>
  <si>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</si>
  <si>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</si>
  <si>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</si>
  <si>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</si>
  <si>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</si>
  <si>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</si>
  <si>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</si>
  <si>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</si>
  <si>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</si>
  <si>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</si>
  <si>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</si>
  <si>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</si>
  <si>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</si>
  <si>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</si>
  <si>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</si>
  <si>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</si>
  <si>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</si>
  <si>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</si>
  <si>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</si>
  <si>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</si>
  <si>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</si>
  <si>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</si>
  <si>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</si>
  <si>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</si>
  <si>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</si>
  <si>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</si>
  <si>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</si>
  <si>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</si>
  <si>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</si>
  <si>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</si>
  <si>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</si>
  <si>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</si>
  <si>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</si>
  <si>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</si>
  <si>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</si>
  <si>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</si>
  <si>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</si>
  <si>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</si>
  <si>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</si>
  <si>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</si>
  <si>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</si>
  <si>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</si>
  <si>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</si>
  <si>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</si>
  <si>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</si>
  <si>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</si>
  <si>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</si>
  <si>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</si>
  <si>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</si>
  <si>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</si>
  <si>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</si>
  <si>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</si>
  <si>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</si>
  <si>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</si>
  <si>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</si>
  <si>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</si>
  <si>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</si>
  <si>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</si>
  <si>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</si>
  <si>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</si>
  <si>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</si>
  <si>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</si>
  <si>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</si>
  <si>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</si>
  <si>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</si>
  <si>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</si>
  <si>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</si>
  <si>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</si>
  <si>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</si>
  <si>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</si>
  <si>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</si>
  <si>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</si>
  <si>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</si>
  <si>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</si>
  <si>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</si>
  <si>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</si>
  <si>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</si>
  <si>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</si>
  <si>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</si>
  <si>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</si>
  <si>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</si>
  <si>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</si>
  <si>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</si>
  <si>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</si>
  <si>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</si>
  <si>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</si>
  <si>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</si>
  <si>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</si>
  <si>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</si>
  <si>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</si>
  <si>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</si>
  <si>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</si>
  <si>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</si>
  <si>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</si>
  <si>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</si>
  <si>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</si>
  <si>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</si>
  <si>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</si>
  <si>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</si>
  <si>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</si>
  <si>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</si>
  <si>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</si>
  <si>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</si>
  <si>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</si>
  <si>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</si>
  <si>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</si>
  <si>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</si>
  <si>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</si>
  <si>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</si>
  <si>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</si>
  <si>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</si>
  <si>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</si>
  <si>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</si>
  <si>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</si>
  <si>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</si>
  <si>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</si>
  <si>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</si>
  <si>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</si>
  <si>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</si>
  <si>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</si>
  <si>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</si>
  <si>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</si>
  <si>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</si>
  <si>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</si>
  <si>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</si>
  <si>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</si>
  <si>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</si>
  <si>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</si>
  <si>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</si>
  <si>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</si>
  <si>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</si>
  <si>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</si>
  <si>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</si>
  <si>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</si>
  <si>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</si>
  <si>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</si>
  <si>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</si>
  <si>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</si>
  <si>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</si>
  <si>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</si>
  <si>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</si>
  <si>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</si>
  <si>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</si>
  <si>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</si>
  <si>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</si>
  <si>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</si>
  <si>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</si>
  <si>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</si>
  <si>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</si>
  <si>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</si>
  <si>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</si>
  <si>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</si>
  <si>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</si>
  <si>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</si>
  <si>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</si>
  <si>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</si>
  <si>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</si>
  <si>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</si>
  <si>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</si>
  <si>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</si>
  <si>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</si>
  <si>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</si>
  <si>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</si>
  <si>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</si>
  <si>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</si>
  <si>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</si>
  <si>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</si>
  <si>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</si>
  <si>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</si>
  <si>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</si>
  <si>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</si>
  <si>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</si>
  <si>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</si>
  <si>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</si>
  <si>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</si>
  <si>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</si>
  <si>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</si>
  <si>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</si>
  <si>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</si>
  <si>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</si>
  <si>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</si>
  <si>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</si>
  <si>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</si>
  <si>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</si>
  <si>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</si>
  <si>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</si>
  <si>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</si>
  <si>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</si>
  <si>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</si>
  <si>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</si>
  <si>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</si>
  <si>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</si>
  <si>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</si>
  <si>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</si>
  <si>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</si>
  <si>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</si>
  <si>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</si>
  <si>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</si>
  <si>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</si>
  <si>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</si>
  <si>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</si>
  <si>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</si>
  <si>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</si>
  <si>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</si>
  <si>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</si>
  <si>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</si>
  <si>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</si>
  <si>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</si>
  <si>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</si>
  <si>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</si>
  <si>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</si>
  <si>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</si>
  <si>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</si>
  <si>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</si>
  <si>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</si>
  <si>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</si>
  <si>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</si>
  <si>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</si>
  <si>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</si>
  <si>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</si>
  <si>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</si>
  <si>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</si>
  <si>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</si>
  <si>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</si>
  <si>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</si>
  <si>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</si>
  <si>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</si>
  <si>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</si>
  <si>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</si>
  <si>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</si>
  <si>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</si>
  <si>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</si>
  <si>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</si>
  <si>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</si>
  <si>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</si>
  <si>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</si>
  <si>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</si>
  <si>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</si>
  <si>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</si>
  <si>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</si>
  <si>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</si>
  <si>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</si>
  <si>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</si>
  <si>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</si>
  <si>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</si>
  <si>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</si>
  <si>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</si>
  <si>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</si>
  <si>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</si>
  <si>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</si>
  <si>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</si>
  <si>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</si>
  <si>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</si>
  <si>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</si>
  <si>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</si>
  <si>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</si>
  <si>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</si>
  <si>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</si>
  <si>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</si>
  <si>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</si>
  <si>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</si>
  <si>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</si>
  <si>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</si>
  <si>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</si>
  <si>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</si>
  <si>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</si>
  <si>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</si>
  <si>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</si>
  <si>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</si>
  <si>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</si>
  <si>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</si>
  <si>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</si>
  <si>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</si>
  <si>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</si>
  <si>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</si>
  <si>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</si>
  <si>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</si>
  <si>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</si>
  <si>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</si>
  <si>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</si>
  <si>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</si>
  <si>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</si>
  <si>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</si>
  <si>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</si>
  <si>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</si>
  <si>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</si>
  <si>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</si>
  <si>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</si>
  <si>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</si>
  <si>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</si>
  <si>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</si>
  <si>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</si>
  <si>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</si>
  <si>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</si>
  <si>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</si>
  <si>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</si>
  <si>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</si>
  <si>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</si>
  <si>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</si>
  <si>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</si>
  <si>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</si>
  <si>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</si>
  <si>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</si>
  <si>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</si>
  <si>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</si>
  <si>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</si>
  <si>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</si>
  <si>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</si>
  <si>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</si>
  <si>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</si>
  <si>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</si>
  <si>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</si>
  <si>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</si>
  <si>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</si>
  <si>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</si>
  <si>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</si>
  <si>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</si>
  <si>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</si>
  <si>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</si>
  <si>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</si>
  <si>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</si>
  <si>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</si>
  <si>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</si>
  <si>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</si>
  <si>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</si>
  <si>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</si>
  <si>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</si>
  <si>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</si>
  <si>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</si>
  <si>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</si>
  <si>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</si>
  <si>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</si>
  <si>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</si>
  <si>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</si>
  <si>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</si>
  <si>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</si>
  <si>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</si>
  <si>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</si>
  <si>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</si>
  <si>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</si>
  <si>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</si>
  <si>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</si>
  <si>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</si>
  <si>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</si>
  <si>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</si>
  <si>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</si>
  <si>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</si>
  <si>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</si>
  <si>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</si>
  <si>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</si>
  <si>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</si>
  <si>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</si>
  <si>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</si>
  <si>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</si>
  <si>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</si>
  <si>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</si>
  <si>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</si>
  <si>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</si>
  <si>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</si>
  <si>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</si>
  <si>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</si>
  <si>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</si>
  <si>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</si>
  <si>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</si>
  <si>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</si>
  <si>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</si>
  <si>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</si>
  <si>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</si>
  <si>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</si>
  <si>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</si>
  <si>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</si>
  <si>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</si>
  <si>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</si>
  <si>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</si>
  <si>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</si>
  <si>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</si>
  <si>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</si>
  <si>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</si>
  <si>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</si>
  <si>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</si>
  <si>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</si>
  <si>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</si>
  <si>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</si>
  <si>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</si>
  <si>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</si>
  <si>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</si>
  <si>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</si>
  <si>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</si>
  <si>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</si>
  <si>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</si>
  <si>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</si>
  <si>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</si>
  <si>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</si>
  <si>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</si>
  <si>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</si>
  <si>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</si>
  <si>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</si>
  <si>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</si>
  <si>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</si>
  <si>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</si>
  <si>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</si>
  <si>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</si>
  <si>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</si>
  <si>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</si>
  <si>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</si>
  <si>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</si>
  <si>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</si>
  <si>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</si>
  <si>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</si>
  <si>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</si>
  <si>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</si>
  <si>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</si>
  <si>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</si>
  <si>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</si>
  <si>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</si>
  <si>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</si>
  <si>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</si>
  <si>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</si>
  <si>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</si>
  <si>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</si>
  <si>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</si>
  <si>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</si>
  <si>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</si>
  <si>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</si>
  <si>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</si>
  <si>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</si>
  <si>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</si>
  <si>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</si>
  <si>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</si>
  <si>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</si>
  <si>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</si>
  <si>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</si>
  <si>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</si>
  <si>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</si>
  <si>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</si>
  <si>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</si>
  <si>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</si>
  <si>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</si>
  <si>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</si>
  <si>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</si>
  <si>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</si>
  <si>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</si>
  <si>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</si>
  <si>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</si>
  <si>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</si>
  <si>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</si>
  <si>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</si>
  <si>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</si>
  <si>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</si>
  <si>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</si>
  <si>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</si>
  <si>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</si>
  <si>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</si>
  <si>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</si>
  <si>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</si>
  <si>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</si>
  <si>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</si>
  <si>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</si>
  <si>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</si>
  <si>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</si>
  <si>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</si>
  <si>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</si>
  <si>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</si>
  <si>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</si>
  <si>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</si>
  <si>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</si>
  <si>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</si>
  <si>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</si>
  <si>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</si>
  <si>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</si>
  <si>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</si>
  <si>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</si>
  <si>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</si>
  <si>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</si>
  <si>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</si>
  <si>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</si>
  <si>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</si>
  <si>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</si>
  <si>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</si>
  <si>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</si>
  <si>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</si>
  <si>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</si>
  <si>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</si>
  <si>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</si>
  <si>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</si>
  <si>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</si>
  <si>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</si>
  <si>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</si>
  <si>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</si>
  <si>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</si>
  <si>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</si>
  <si>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</si>
  <si>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</si>
  <si>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</si>
  <si>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</si>
  <si>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</si>
  <si>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</si>
  <si>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</si>
  <si>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</si>
  <si>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</si>
  <si>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</si>
  <si>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</si>
  <si>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</si>
  <si>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</si>
  <si>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</si>
  <si>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</si>
  <si>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</si>
  <si>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</si>
  <si>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</si>
  <si>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</si>
  <si>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</si>
  <si>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</si>
  <si>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</si>
  <si>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</si>
  <si>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</si>
  <si>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</si>
  <si>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</si>
  <si>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</si>
  <si>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</si>
  <si>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</si>
  <si>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</si>
  <si>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</si>
  <si>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</si>
  <si>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</si>
  <si>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</si>
  <si>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</si>
  <si>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</si>
  <si>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</si>
  <si>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</si>
  <si>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</si>
  <si>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</si>
  <si>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</si>
  <si>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</si>
  <si>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</si>
  <si>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</si>
  <si>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</si>
  <si>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</si>
  <si>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</si>
  <si>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</si>
  <si>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</si>
  <si>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</si>
  <si>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</si>
  <si>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</si>
  <si>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</si>
  <si>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</si>
  <si>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</si>
  <si>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</si>
  <si>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</si>
  <si>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</si>
  <si>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</si>
  <si>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</si>
  <si>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</si>
  <si>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</si>
  <si>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</si>
  <si>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</si>
  <si>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</si>
  <si>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</si>
  <si>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</si>
  <si>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</si>
  <si>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</si>
  <si>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</si>
  <si>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</si>
  <si>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</si>
  <si>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</si>
  <si>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</si>
  <si>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</si>
  <si>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</si>
  <si>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</si>
  <si>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</si>
  <si>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</si>
  <si>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</si>
  <si>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</si>
  <si>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</si>
  <si>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</si>
  <si>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</si>
  <si>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</si>
  <si>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</si>
  <si>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</si>
  <si>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</si>
  <si>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</si>
  <si>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</si>
  <si>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</si>
  <si>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</si>
  <si>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</si>
  <si>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</si>
  <si>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</si>
  <si>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</si>
  <si>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</si>
  <si>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</si>
  <si>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</si>
  <si>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</si>
  <si>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</si>
  <si>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</si>
  <si>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</si>
  <si>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</si>
  <si>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</si>
  <si>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</si>
  <si>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</si>
  <si>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</si>
  <si>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</si>
  <si>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</si>
  <si>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</si>
  <si>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</si>
  <si>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</si>
  <si>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</si>
  <si>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</si>
  <si>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</si>
  <si>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</si>
  <si>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</si>
  <si>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</si>
  <si>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</si>
  <si>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</si>
  <si>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</si>
  <si>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</si>
  <si>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</si>
  <si>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</si>
  <si>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</si>
  <si>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</si>
  <si>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</si>
  <si>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</si>
  <si>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</si>
  <si>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</si>
  <si>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</si>
  <si>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</si>
  <si>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</si>
  <si>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</si>
  <si>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</si>
  <si>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</si>
  <si>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</si>
  <si>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</si>
  <si>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</si>
  <si>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</si>
  <si>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</si>
  <si>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</si>
  <si>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</si>
  <si>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</si>
  <si>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</si>
  <si>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</si>
  <si>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</si>
  <si>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</si>
  <si>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</si>
  <si>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</si>
  <si>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</si>
  <si>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</si>
  <si>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</si>
  <si>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</si>
  <si>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</si>
  <si>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</si>
  <si>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</si>
  <si>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</si>
  <si>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</si>
  <si>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</si>
  <si>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</si>
  <si>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</si>
  <si>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</si>
  <si>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</si>
  <si>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</si>
  <si>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</si>
  <si>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</si>
  <si>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</si>
  <si>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</si>
  <si>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</si>
  <si>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</si>
  <si>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</si>
  <si>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</si>
  <si>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</si>
  <si>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</si>
  <si>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</si>
  <si>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</si>
  <si>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</si>
  <si>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</si>
  <si>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</si>
  <si>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</si>
  <si>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</si>
  <si>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</si>
  <si>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</si>
  <si>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</si>
  <si>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</si>
  <si>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</si>
  <si>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</si>
  <si>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</si>
  <si>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</si>
  <si>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</si>
  <si>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</si>
  <si>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</si>
  <si>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</si>
  <si>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</si>
  <si>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</si>
  <si>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</si>
  <si>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</si>
  <si>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</si>
  <si>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</si>
  <si>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</si>
  <si>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</si>
  <si>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</si>
  <si>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</si>
  <si>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</si>
  <si>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</si>
  <si>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</si>
  <si>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</si>
  <si>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</si>
  <si>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</si>
  <si>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</si>
  <si>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</si>
  <si>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</si>
  <si>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</si>
  <si>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</si>
  <si>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</si>
  <si>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</si>
  <si>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</si>
  <si>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</si>
  <si>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</si>
  <si>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</si>
  <si>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</si>
  <si>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</si>
  <si>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</si>
  <si>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</si>
  <si>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</si>
  <si>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</si>
  <si>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</si>
  <si>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</si>
  <si>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</si>
  <si>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</si>
  <si>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</si>
  <si>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</si>
  <si>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</si>
  <si>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</si>
  <si>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</si>
  <si>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</si>
  <si>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</si>
  <si>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</si>
  <si>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</si>
  <si>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</si>
  <si>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</si>
  <si>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</si>
  <si>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</si>
  <si>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</si>
  <si>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</si>
  <si>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</si>
  <si>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</si>
  <si>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</si>
  <si>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</si>
  <si>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</si>
  <si>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</si>
  <si>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</si>
  <si>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</si>
  <si>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</si>
  <si>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</si>
  <si>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</si>
  <si>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</si>
  <si>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</si>
  <si>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</si>
  <si>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</si>
  <si>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</si>
  <si>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</si>
  <si>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</si>
  <si>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</si>
  <si>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</si>
  <si>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</si>
  <si>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</si>
  <si>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</si>
  <si>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</si>
  <si>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</si>
  <si>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</si>
  <si>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</si>
  <si>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</si>
  <si>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</si>
  <si>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</si>
  <si>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</si>
  <si>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</si>
  <si>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</si>
  <si>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</si>
  <si>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</si>
  <si>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</si>
  <si>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</si>
  <si>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</si>
  <si>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</si>
  <si>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</si>
  <si>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</si>
  <si>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</si>
  <si>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</si>
  <si>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</si>
  <si>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</si>
  <si>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</si>
  <si>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</si>
  <si>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</si>
  <si>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</si>
  <si>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</si>
  <si>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</si>
  <si>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</si>
  <si>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</si>
  <si>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</si>
  <si>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</si>
  <si>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</si>
  <si>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</si>
  <si>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</si>
  <si>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</si>
  <si>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</si>
  <si>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</si>
  <si>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</si>
  <si>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</si>
  <si>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</si>
  <si>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</si>
  <si>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</si>
  <si>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</si>
  <si>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</si>
  <si>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</si>
  <si>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</si>
  <si>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</si>
  <si>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</si>
  <si>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</si>
  <si>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</si>
  <si>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</si>
  <si>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</si>
  <si>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</si>
  <si>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</si>
  <si>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</si>
  <si>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</si>
  <si>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</si>
  <si>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</si>
  <si>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</si>
  <si>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</si>
  <si>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</si>
  <si>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</si>
  <si>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</si>
  <si>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</si>
  <si>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</si>
  <si>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</si>
  <si>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</si>
  <si>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</si>
  <si>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</si>
  <si>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</si>
  <si>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</si>
  <si>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</si>
  <si>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</si>
  <si>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</si>
  <si>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</si>
  <si>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</si>
  <si>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</si>
  <si>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</si>
  <si>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</si>
  <si>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</si>
  <si>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</si>
  <si>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</si>
  <si>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</si>
  <si>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</si>
  <si>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</si>
  <si>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</si>
  <si>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</si>
  <si>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</si>
  <si>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</si>
  <si>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</si>
  <si>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</si>
  <si>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</si>
  <si>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</si>
  <si>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</si>
  <si>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</si>
  <si>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</si>
  <si>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</si>
  <si>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</si>
  <si>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</si>
  <si>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</si>
  <si>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</si>
  <si>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</si>
  <si>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</si>
  <si>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</si>
  <si>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</si>
  <si>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</si>
  <si>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</si>
  <si>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</si>
  <si>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</si>
  <si>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</si>
  <si>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</si>
  <si>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</si>
  <si>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</si>
  <si>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</si>
  <si>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</si>
  <si>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</si>
  <si>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</si>
  <si>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</si>
  <si>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</si>
  <si>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</si>
  <si>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</si>
  <si>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</si>
  <si>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</si>
  <si>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</si>
  <si>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</si>
  <si>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</si>
  <si>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</si>
  <si>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</si>
  <si>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</si>
  <si>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</si>
  <si>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</si>
  <si>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</si>
  <si>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</si>
  <si>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</si>
  <si>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</si>
  <si>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</si>
  <si>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</si>
  <si>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</si>
  <si>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</si>
  <si>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</si>
  <si>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</si>
  <si>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</si>
  <si>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</si>
  <si>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</si>
  <si>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</si>
  <si>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</si>
  <si>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</si>
  <si>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</si>
  <si>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</si>
  <si>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</si>
  <si>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</si>
  <si>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</si>
  <si>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</si>
  <si>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</si>
  <si>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</si>
  <si>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</si>
  <si>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</si>
  <si>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</si>
  <si>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</si>
  <si>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</si>
  <si>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</si>
  <si>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</si>
  <si>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</si>
  <si>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</si>
  <si>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</si>
  <si>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</si>
  <si>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</si>
  <si>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</si>
  <si>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</si>
  <si>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</si>
  <si>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</si>
  <si>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</si>
  <si>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</si>
  <si>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</si>
  <si>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</si>
  <si>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</si>
  <si>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</si>
  <si>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</si>
  <si>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</si>
  <si>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</si>
  <si>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</si>
  <si>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</si>
  <si>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</si>
  <si>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</si>
  <si>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</si>
  <si>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</si>
  <si>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</si>
  <si>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</si>
  <si>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</si>
  <si>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</si>
  <si>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</si>
  <si>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</si>
  <si>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</si>
  <si>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</si>
  <si>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</si>
  <si>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</si>
  <si>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</si>
  <si>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</si>
  <si>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</si>
  <si>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</si>
  <si>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</si>
  <si>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</si>
  <si>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</si>
  <si>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</si>
  <si>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</si>
  <si>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</si>
  <si>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</si>
  <si>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</si>
  <si>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</si>
  <si>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</si>
  <si>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</si>
  <si>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</si>
  <si>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</si>
  <si>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</si>
  <si>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</si>
  <si>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</si>
  <si>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</si>
  <si>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</si>
  <si>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</si>
  <si>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</si>
  <si>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</si>
  <si>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</si>
  <si>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</si>
  <si>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</si>
  <si>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</si>
  <si>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</si>
  <si>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</si>
  <si>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</si>
  <si>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</si>
  <si>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</si>
  <si>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</si>
  <si>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</si>
  <si>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</si>
  <si>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</si>
  <si>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</si>
  <si>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</si>
  <si>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</si>
  <si>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</si>
  <si>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</si>
  <si>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</si>
  <si>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</si>
  <si>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</si>
  <si>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</si>
  <si>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</si>
  <si>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</si>
  <si>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</si>
  <si>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</si>
  <si>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</si>
  <si>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</si>
  <si>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</si>
  <si>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</si>
  <si>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</si>
  <si>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</si>
  <si>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</si>
  <si>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</si>
  <si>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</si>
  <si>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</si>
  <si>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</si>
  <si>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</si>
  <si>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</si>
  <si>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</si>
  <si>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</si>
  <si>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</si>
  <si>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</si>
  <si>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</si>
  <si>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</si>
  <si>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</si>
  <si>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</si>
  <si>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</si>
  <si>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</si>
  <si>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</si>
  <si>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</si>
  <si>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</si>
  <si>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</si>
  <si>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</si>
  <si>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</si>
  <si>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</si>
  <si>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</si>
  <si>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</si>
  <si>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</si>
  <si>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</si>
  <si>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</si>
  <si>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</si>
  <si>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</si>
  <si>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</si>
  <si>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</si>
  <si>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</si>
  <si>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</si>
  <si>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</si>
  <si>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</si>
  <si>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</si>
  <si>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</si>
  <si>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</si>
  <si>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</si>
  <si>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</si>
  <si>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</si>
  <si>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</si>
  <si>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</si>
  <si>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</si>
  <si>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</si>
  <si>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</si>
  <si>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</si>
  <si>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</si>
  <si>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</si>
  <si>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</si>
  <si>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</si>
  <si>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</si>
  <si>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</si>
  <si>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</si>
  <si>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</si>
  <si>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</si>
  <si>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</si>
  <si>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</si>
  <si>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</si>
  <si>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</si>
  <si>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</si>
  <si>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</si>
  <si>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</si>
  <si>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</si>
  <si>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</si>
  <si>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</si>
  <si>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</si>
  <si>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</si>
  <si>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</si>
  <si>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</si>
  <si>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</si>
  <si>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</si>
  <si>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</si>
  <si>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</si>
  <si>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</si>
  <si>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</si>
  <si>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</si>
  <si>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</si>
  <si>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</si>
  <si>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</si>
  <si>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</si>
  <si>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</si>
  <si>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</si>
  <si>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</si>
  <si>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</si>
  <si>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</si>
  <si>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</si>
  <si>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</si>
  <si>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</si>
  <si>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</si>
  <si>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</si>
  <si>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</si>
  <si>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</si>
  <si>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</si>
  <si>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</si>
  <si>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</si>
  <si>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</si>
  <si>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</si>
  <si>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</si>
  <si>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</si>
  <si>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</si>
  <si>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</si>
  <si>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</si>
  <si>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</si>
  <si>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</si>
  <si>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</si>
  <si>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</si>
  <si>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</si>
  <si>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</si>
  <si>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</si>
  <si>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</si>
  <si>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</si>
  <si>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</si>
  <si>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</si>
  <si>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</si>
  <si>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</si>
  <si>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</si>
  <si>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</si>
  <si>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</si>
  <si>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</si>
  <si>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</si>
  <si>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</si>
  <si>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</si>
  <si>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</si>
  <si>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</si>
  <si>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</si>
  <si>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</si>
  <si>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</si>
  <si>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</si>
  <si>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</si>
  <si>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</si>
  <si>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</si>
  <si>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</si>
  <si>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</si>
  <si>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</si>
  <si>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</si>
  <si>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</si>
  <si>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</si>
  <si>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</si>
  <si>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</si>
  <si>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</si>
  <si>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</si>
  <si>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</si>
  <si>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</si>
  <si>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</si>
  <si>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</si>
  <si>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</si>
  <si>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</si>
  <si>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</si>
  <si>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</si>
  <si>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</si>
  <si>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</si>
  <si>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</si>
  <si>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</si>
  <si>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</si>
  <si>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</si>
  <si>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</si>
  <si>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</si>
  <si>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</si>
  <si>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</si>
  <si>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</si>
  <si>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</si>
  <si>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</si>
  <si>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</si>
  <si>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</si>
  <si>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</si>
  <si>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</si>
  <si>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</si>
  <si>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</si>
  <si>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</si>
  <si>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</si>
  <si>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</si>
  <si>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</si>
  <si>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</si>
  <si>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</si>
  <si>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</si>
  <si>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</si>
  <si>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</si>
  <si>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</si>
  <si>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</si>
  <si>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</si>
  <si>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</si>
  <si>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</si>
  <si>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</si>
  <si>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</si>
  <si>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</si>
  <si>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</si>
  <si>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</si>
  <si>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</si>
  <si>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</si>
  <si>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</si>
  <si>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</si>
  <si>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</si>
  <si>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</si>
  <si>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</si>
  <si>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</si>
  <si>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</si>
  <si>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</si>
  <si>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</si>
  <si>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</si>
  <si>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</si>
  <si>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</si>
  <si>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</si>
  <si>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</si>
  <si>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</si>
  <si>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</si>
  <si>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</si>
  <si>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</si>
  <si>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</si>
  <si>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</si>
  <si>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</si>
  <si>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</si>
  <si>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</si>
  <si>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</si>
  <si>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</si>
  <si>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</si>
  <si>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</si>
  <si>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</si>
  <si>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</si>
  <si>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</si>
  <si>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</si>
  <si>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</si>
  <si>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</si>
  <si>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</si>
  <si>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</si>
  <si>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</si>
  <si>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</si>
  <si>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</si>
  <si>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</si>
  <si>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</si>
  <si>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</si>
  <si>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</si>
  <si>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</si>
  <si>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</si>
  <si>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</si>
  <si>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</si>
  <si>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</si>
  <si>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</si>
  <si>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</si>
  <si>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</si>
  <si>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</si>
  <si>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</si>
  <si>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</si>
  <si>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</si>
  <si>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</si>
  <si>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</si>
  <si>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</si>
  <si>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</si>
  <si>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</si>
  <si>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</si>
  <si>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</si>
  <si>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</si>
  <si>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</si>
  <si>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</si>
  <si>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</si>
  <si>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</si>
  <si>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</si>
  <si>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</si>
  <si>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</si>
  <si>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</si>
  <si>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</si>
  <si>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</si>
  <si>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</si>
  <si>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</si>
  <si>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</si>
  <si>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</si>
  <si>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</si>
  <si>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</si>
  <si>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</si>
  <si>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</si>
  <si>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</si>
  <si>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</si>
  <si>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</si>
  <si>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</si>
  <si>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</si>
  <si>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</si>
  <si>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</si>
  <si>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</si>
  <si>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</si>
  <si>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</si>
  <si>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</si>
  <si>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</si>
  <si>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</si>
  <si>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</si>
  <si>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</si>
  <si>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</si>
  <si>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</si>
  <si>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</si>
  <si>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</si>
  <si>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</si>
  <si>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</si>
  <si>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</si>
  <si>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</si>
  <si>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</si>
  <si>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</si>
  <si>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</si>
  <si>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</si>
  <si>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</si>
  <si>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</si>
  <si>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</si>
  <si>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</si>
  <si>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</si>
  <si>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</si>
  <si>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</si>
  <si>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</si>
  <si>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</si>
  <si>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</si>
  <si>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</si>
  <si>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</si>
  <si>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</si>
  <si>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</si>
  <si>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</si>
  <si>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</si>
  <si>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</si>
  <si>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</si>
  <si>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</si>
  <si>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</si>
  <si>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</si>
  <si>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</si>
  <si>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</si>
  <si>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</si>
  <si>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</si>
  <si>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</si>
  <si>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</si>
  <si>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</si>
  <si>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</si>
  <si>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</si>
  <si>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</si>
  <si>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</si>
  <si>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</si>
  <si>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</si>
  <si>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</si>
  <si>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</si>
  <si>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</si>
  <si>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</si>
  <si>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</si>
  <si>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</si>
  <si>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</si>
  <si>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</si>
  <si>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</si>
  <si>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</si>
  <si>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</si>
  <si>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</si>
  <si>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</si>
  <si>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</si>
  <si>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</si>
  <si>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</si>
  <si>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</si>
  <si>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</si>
  <si>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</si>
  <si>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</si>
  <si>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</si>
  <si>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</si>
  <si>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</si>
  <si>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</si>
  <si>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</si>
  <si>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</si>
  <si>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</si>
  <si>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</si>
  <si>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</si>
  <si>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</si>
  <si>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</si>
  <si>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</si>
  <si>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</si>
  <si>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</si>
  <si>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</si>
  <si>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</si>
  <si>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</si>
  <si>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</si>
  <si>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</si>
  <si>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</si>
  <si>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</si>
  <si>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</si>
  <si>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</si>
  <si>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</si>
  <si>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</si>
  <si>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</si>
  <si>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</si>
  <si>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</si>
  <si>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</si>
  <si>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</si>
  <si>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</si>
  <si>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</si>
  <si>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</si>
  <si>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</si>
  <si>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</si>
  <si>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</si>
  <si>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</si>
  <si>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</si>
  <si>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</si>
  <si>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</si>
  <si>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</si>
  <si>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</si>
  <si>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</si>
  <si>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</si>
  <si>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</si>
  <si>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</si>
  <si>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</si>
  <si>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</si>
  <si>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</si>
  <si>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</si>
  <si>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</si>
  <si>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</si>
  <si>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</si>
  <si>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</si>
  <si>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</si>
  <si>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</si>
  <si>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</si>
  <si>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</si>
  <si>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</si>
  <si>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</si>
  <si>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</si>
  <si>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</si>
  <si>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</si>
  <si>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</si>
  <si>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</si>
  <si>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</si>
  <si>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</si>
  <si>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</si>
  <si>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</si>
  <si>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</si>
  <si>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</si>
  <si>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</si>
  <si>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</si>
  <si>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</si>
  <si>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</si>
  <si>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</si>
  <si>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</si>
  <si>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</si>
  <si>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</si>
  <si>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</si>
  <si>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</si>
  <si>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</si>
  <si>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</si>
  <si>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</si>
  <si>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</si>
  <si>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</si>
  <si>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</si>
  <si>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</si>
  <si>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</si>
  <si>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</si>
  <si>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</si>
  <si>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</si>
  <si>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</si>
  <si>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</si>
  <si>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</si>
  <si>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</si>
  <si>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</si>
  <si>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</si>
  <si>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</si>
  <si>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</si>
  <si>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</si>
  <si>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</si>
  <si>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</si>
  <si>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</si>
  <si>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</si>
  <si>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</si>
  <si>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</si>
  <si>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</si>
  <si>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</si>
  <si>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</si>
  <si>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</si>
  <si>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</si>
  <si>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</si>
  <si>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</si>
  <si>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</si>
  <si>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</si>
  <si>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</si>
  <si>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</si>
  <si>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</si>
  <si>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</si>
  <si>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</si>
  <si>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</si>
  <si>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</si>
  <si>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</si>
  <si>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</si>
  <si>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</si>
  <si>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</si>
  <si>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</si>
  <si>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</si>
  <si>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</si>
  <si>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</si>
  <si>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</si>
  <si>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</si>
  <si>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</si>
  <si>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</si>
  <si>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</si>
  <si>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</si>
  <si>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</si>
  <si>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</si>
  <si>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</si>
  <si>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</si>
  <si>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</si>
  <si>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</si>
  <si>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</si>
  <si>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</si>
  <si>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</si>
  <si>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</si>
  <si>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</si>
  <si>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</si>
  <si>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</si>
  <si>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</si>
  <si>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</si>
  <si>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</si>
  <si>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</si>
  <si>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</si>
  <si>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</si>
  <si>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</si>
  <si>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</si>
  <si>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</si>
  <si>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</si>
  <si>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</si>
  <si>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</si>
  <si>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</si>
  <si>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</si>
  <si>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</si>
  <si>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</si>
  <si>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</si>
  <si>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</si>
  <si>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</si>
  <si>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</si>
  <si>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</si>
  <si>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</si>
  <si>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</si>
  <si>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</si>
  <si>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</si>
  <si>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</si>
  <si>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</si>
  <si>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</si>
  <si>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</si>
  <si>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</si>
  <si>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</si>
  <si>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</si>
  <si>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</si>
  <si>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</si>
  <si>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</si>
  <si>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</si>
  <si>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</si>
  <si>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</si>
  <si>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</si>
  <si>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</si>
  <si>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</si>
  <si>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</si>
  <si>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</si>
  <si>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</si>
  <si>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</si>
  <si>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</si>
  <si>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</si>
  <si>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</si>
  <si>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</si>
  <si>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</si>
  <si>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</si>
  <si>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</si>
  <si>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</si>
  <si>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</si>
  <si>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</si>
  <si>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</si>
  <si>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</si>
  <si>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</si>
  <si>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</si>
  <si>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</si>
  <si>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</si>
  <si>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</si>
  <si>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</si>
  <si>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</si>
  <si>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</si>
  <si>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</si>
  <si>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</si>
  <si>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</si>
  <si>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</si>
  <si>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</si>
  <si>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</si>
  <si>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</si>
  <si>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</si>
  <si>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</si>
  <si>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</si>
  <si>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</si>
  <si>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</si>
  <si>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</si>
  <si>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</si>
  <si>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</si>
  <si>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</si>
  <si>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</si>
  <si>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</si>
  <si>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</si>
  <si>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</si>
  <si>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</si>
  <si>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</si>
  <si>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</si>
  <si>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</si>
  <si>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</si>
  <si>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</si>
  <si>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</si>
  <si>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</si>
  <si>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</si>
  <si>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</si>
  <si>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</si>
  <si>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</si>
  <si>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</si>
  <si>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</si>
  <si>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</si>
  <si>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</si>
  <si>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</si>
  <si>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</si>
  <si>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</si>
  <si>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</si>
  <si>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</si>
  <si>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</si>
  <si>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</si>
  <si>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</si>
  <si>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</si>
  <si>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</si>
  <si>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</si>
  <si>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</si>
  <si>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</si>
  <si>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</si>
  <si>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</si>
  <si>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</si>
  <si>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</si>
  <si>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</si>
  <si>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</si>
  <si>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</si>
  <si>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</si>
  <si>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</si>
  <si>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</si>
  <si>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</si>
  <si>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</si>
  <si>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</si>
  <si>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</si>
  <si>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</si>
  <si>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</si>
  <si>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</si>
  <si>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</si>
  <si>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</si>
  <si>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</si>
  <si>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</si>
  <si>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</si>
  <si>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</si>
  <si>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</si>
  <si>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</si>
  <si>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</si>
  <si>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</si>
  <si>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</si>
  <si>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</si>
  <si>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</si>
  <si>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</si>
  <si>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</si>
  <si>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</si>
  <si>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</si>
  <si>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</si>
  <si>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</si>
  <si>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</si>
  <si>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</si>
  <si>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</si>
  <si>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</si>
  <si>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</si>
  <si>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</si>
  <si>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</si>
  <si>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</si>
  <si>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</si>
  <si>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</si>
  <si>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</si>
  <si>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</si>
  <si>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</si>
  <si>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</si>
  <si>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</si>
  <si>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</si>
  <si>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</si>
  <si>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</si>
  <si>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</si>
  <si>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</si>
  <si>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</si>
  <si>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</si>
  <si>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</si>
  <si>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</si>
  <si>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</si>
  <si>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</si>
  <si>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</si>
  <si>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</si>
  <si>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</si>
  <si>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</si>
  <si>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</si>
  <si>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</si>
  <si>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</si>
  <si>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</si>
  <si>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</si>
  <si>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</si>
  <si>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</si>
  <si>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</si>
  <si>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</si>
  <si>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</si>
  <si>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</si>
  <si>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</si>
  <si>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</si>
  <si>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</si>
  <si>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</si>
  <si>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</si>
  <si>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</si>
  <si>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</si>
  <si>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</si>
  <si>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</si>
  <si>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</si>
  <si>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</si>
  <si>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</si>
  <si>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</si>
  <si>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</si>
  <si>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</si>
  <si>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</si>
  <si>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</si>
  <si>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</si>
  <si>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</si>
  <si>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</si>
  <si>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</si>
  <si>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</si>
  <si>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</si>
  <si>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</si>
  <si>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</si>
  <si>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</si>
  <si>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</si>
  <si>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</si>
  <si>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</si>
  <si>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</si>
  <si>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</si>
  <si>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</si>
  <si>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</si>
  <si>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</si>
  <si>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</si>
  <si>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</si>
  <si>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</si>
  <si>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</si>
  <si>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</si>
  <si>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</si>
  <si>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</si>
  <si>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</si>
  <si>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</si>
  <si>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</si>
  <si>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</si>
  <si>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</si>
  <si>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</si>
  <si>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</si>
  <si>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</si>
  <si>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</si>
  <si>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</si>
  <si>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</si>
  <si>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</si>
  <si>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</si>
  <si>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</si>
  <si>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</si>
  <si>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</si>
  <si>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</si>
  <si>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</si>
  <si>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</si>
  <si>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</si>
  <si>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</si>
  <si>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</si>
  <si>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</si>
  <si>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</si>
  <si>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</si>
  <si>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</si>
  <si>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</si>
  <si>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</si>
  <si>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</si>
  <si>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</si>
  <si>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</si>
  <si>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</si>
  <si>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</si>
  <si>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</si>
  <si>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</si>
  <si>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</si>
  <si>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</si>
  <si>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</si>
  <si>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</si>
  <si>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</si>
  <si>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</si>
  <si>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</si>
  <si>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</si>
  <si>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</si>
  <si>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</si>
  <si>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</si>
  <si>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</si>
  <si>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</si>
  <si>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</si>
  <si>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</si>
  <si>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</si>
  <si>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</si>
  <si>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</si>
  <si>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</si>
  <si>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</si>
  <si>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</si>
  <si>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</si>
  <si>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</si>
  <si>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</si>
  <si>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</si>
  <si>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</si>
  <si>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</si>
  <si>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</si>
  <si>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</si>
  <si>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</si>
  <si>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</si>
  <si>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</si>
  <si>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</si>
  <si>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</si>
  <si>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</si>
  <si>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</si>
  <si>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</si>
  <si>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</si>
  <si>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</si>
  <si>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</si>
  <si>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</si>
  <si>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</si>
  <si>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</si>
  <si>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</si>
  <si>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</si>
  <si>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</si>
  <si>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</si>
  <si>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</si>
  <si>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</si>
  <si>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</si>
  <si>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</si>
  <si>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</si>
  <si>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</si>
  <si>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</si>
  <si>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</si>
  <si>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</si>
  <si>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</si>
  <si>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</si>
  <si>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</si>
  <si>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</si>
  <si>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</si>
  <si>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</si>
  <si>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</si>
  <si>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</si>
  <si>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</si>
  <si>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</si>
  <si>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</si>
  <si>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</si>
  <si>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</si>
  <si>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</si>
  <si>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</si>
  <si>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</si>
  <si>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</si>
  <si>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</si>
  <si>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</si>
  <si>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</si>
  <si>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</si>
  <si>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</si>
  <si>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</si>
  <si>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</si>
  <si>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</si>
  <si>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</si>
  <si>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</si>
  <si>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</si>
  <si>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</si>
  <si>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</si>
  <si>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</si>
  <si>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</si>
  <si>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</si>
  <si>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</si>
  <si>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</si>
  <si>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</si>
  <si>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</si>
  <si>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</si>
  <si>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</si>
  <si>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</si>
  <si>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</si>
  <si>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</si>
  <si>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</si>
  <si>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</si>
  <si>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</si>
  <si>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</si>
  <si>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</si>
  <si>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</si>
  <si>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</si>
  <si>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</si>
  <si>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</si>
  <si>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</si>
  <si>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</si>
  <si>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</si>
  <si>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</si>
  <si>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</si>
  <si>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</si>
  <si>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</si>
  <si>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</si>
  <si>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</si>
  <si>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</si>
  <si>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</si>
  <si>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</si>
  <si>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</si>
  <si>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</si>
  <si>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</si>
  <si>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</si>
  <si>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</si>
  <si>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</si>
  <si>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</si>
  <si>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</si>
  <si>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</si>
  <si>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</si>
  <si>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</si>
  <si>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</si>
  <si>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</si>
  <si>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</si>
  <si>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</si>
  <si>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</si>
  <si>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</si>
  <si>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</si>
  <si>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</si>
  <si>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</si>
  <si>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</si>
  <si>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</si>
  <si>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</si>
  <si>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</si>
  <si>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</si>
  <si>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</si>
  <si>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</si>
  <si>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</si>
  <si>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</si>
  <si>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</si>
  <si>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</si>
  <si>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</si>
  <si>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</si>
  <si>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</si>
  <si>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</si>
  <si>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</si>
  <si>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</si>
  <si>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</si>
  <si>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</si>
  <si>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</si>
  <si>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</si>
  <si>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</si>
  <si>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</si>
  <si>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</si>
  <si>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</si>
  <si>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</si>
  <si>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</si>
  <si>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</si>
  <si>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</si>
  <si>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</si>
  <si>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</si>
  <si>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</si>
  <si>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</si>
  <si>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</si>
  <si>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</si>
  <si>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</si>
  <si>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</si>
  <si>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</si>
  <si>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</si>
  <si>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</si>
  <si>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</si>
  <si>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</si>
  <si>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</si>
  <si>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</si>
  <si>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</si>
  <si>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</si>
  <si>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</si>
  <si>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</si>
  <si>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</si>
  <si>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</si>
  <si>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</si>
  <si>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</si>
  <si>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</si>
  <si>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</si>
  <si>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</si>
  <si>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</si>
  <si>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</si>
  <si>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</si>
  <si>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</si>
  <si>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</si>
  <si>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</si>
  <si>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</si>
  <si>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</si>
  <si>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</si>
  <si>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</si>
  <si>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</si>
  <si>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</si>
  <si>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</si>
  <si>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</si>
  <si>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</si>
  <si>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</si>
  <si>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</si>
  <si>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</si>
  <si>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</si>
  <si>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</si>
  <si>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</si>
  <si>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</si>
  <si>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</si>
  <si>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</si>
  <si>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</si>
  <si>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</si>
  <si>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</si>
  <si>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</si>
  <si>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</si>
  <si>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</si>
  <si>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</si>
  <si>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</si>
  <si>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</si>
  <si>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</si>
  <si>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</si>
  <si>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</si>
  <si>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</si>
  <si>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</si>
  <si>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</si>
  <si>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</si>
  <si>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</si>
  <si>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</si>
  <si>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</si>
  <si>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</si>
  <si>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</si>
  <si>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</si>
  <si>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</si>
  <si>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</si>
  <si>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</si>
  <si>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</si>
  <si>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</si>
  <si>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</si>
  <si>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</si>
  <si>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</si>
  <si>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</si>
  <si>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</si>
  <si>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</si>
  <si>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</si>
  <si>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</si>
  <si>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</si>
  <si>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</si>
  <si>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</si>
  <si>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</si>
  <si>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</si>
  <si>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</si>
  <si>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</si>
  <si>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</si>
  <si>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</si>
  <si>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</si>
  <si>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</si>
  <si>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</si>
  <si>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</si>
  <si>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</si>
  <si>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</si>
  <si>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</si>
  <si>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</si>
  <si>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</si>
  <si>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</si>
  <si>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</si>
  <si>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</si>
  <si>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</si>
  <si>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</si>
  <si>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</si>
  <si>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</si>
  <si>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</si>
  <si>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</si>
  <si>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</si>
  <si>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</si>
  <si>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</si>
  <si>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</si>
  <si>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</si>
  <si>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</si>
  <si>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</si>
  <si>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</si>
  <si>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</si>
  <si>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</si>
  <si>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</si>
  <si>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</si>
  <si>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</si>
  <si>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</si>
  <si>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</si>
  <si>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</si>
  <si>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</si>
  <si>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</si>
  <si>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</si>
  <si>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</si>
  <si>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</si>
  <si>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</si>
  <si>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</si>
  <si>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</si>
  <si>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</si>
  <si>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</si>
  <si>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</si>
  <si>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</si>
  <si>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</si>
  <si>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</si>
  <si>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</si>
  <si>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</si>
  <si>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</si>
  <si>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</si>
  <si>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</si>
  <si>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</si>
  <si>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</si>
  <si>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</si>
  <si>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</si>
  <si>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</si>
  <si>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</si>
  <si>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</si>
  <si>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</si>
  <si>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</si>
  <si>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</si>
  <si>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</si>
  <si>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</si>
  <si>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</si>
  <si>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</si>
  <si>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</si>
  <si>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</si>
  <si>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</si>
  <si>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</si>
  <si>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</si>
  <si>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</si>
  <si>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</si>
  <si>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</si>
  <si>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</si>
  <si>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</si>
  <si>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</si>
  <si>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</si>
  <si>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</si>
  <si>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</si>
  <si>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</si>
  <si>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</si>
  <si>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</si>
  <si>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</si>
  <si>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</si>
  <si>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</si>
  <si>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</si>
  <si>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</si>
  <si>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</si>
  <si>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</si>
  <si>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</si>
  <si>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</si>
  <si>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</si>
  <si>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</si>
  <si>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</si>
  <si>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</si>
  <si>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</si>
  <si>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</si>
  <si>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</si>
  <si>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</si>
  <si>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</si>
  <si>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</si>
  <si>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</si>
  <si>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</si>
  <si>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</si>
  <si>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</si>
  <si>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</si>
  <si>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</si>
  <si>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</si>
  <si>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</si>
  <si>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</si>
  <si>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</si>
  <si>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</si>
  <si>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</si>
  <si>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</si>
  <si>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</si>
  <si>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</si>
  <si>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</si>
  <si>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</si>
  <si>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</si>
  <si>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</si>
  <si>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</si>
  <si>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</si>
  <si>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</si>
  <si>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</si>
  <si>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</si>
  <si>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</si>
  <si>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</si>
  <si>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</si>
  <si>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</si>
  <si>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</si>
  <si>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</si>
  <si>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</si>
  <si>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</si>
  <si>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</si>
  <si>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</si>
  <si>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</si>
  <si>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</si>
  <si>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</si>
  <si>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</si>
  <si>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</si>
  <si>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</si>
  <si>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</si>
  <si>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</si>
  <si>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</si>
  <si>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</si>
  <si>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</si>
  <si>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</si>
  <si>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</si>
  <si>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</si>
  <si>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</si>
  <si>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</si>
  <si>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</si>
  <si>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</si>
  <si>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</si>
  <si>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</si>
  <si>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</si>
  <si>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</si>
  <si>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</si>
  <si>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</si>
  <si>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</si>
  <si>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</si>
  <si>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</si>
  <si>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</si>
  <si>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</si>
  <si>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</si>
  <si>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</si>
  <si>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</si>
  <si>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</si>
  <si>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</si>
  <si>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</si>
  <si>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</si>
  <si>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</si>
  <si>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</si>
  <si>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</si>
  <si>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</si>
  <si>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</si>
  <si>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</si>
  <si>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</si>
  <si>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</si>
  <si>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</si>
  <si>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</si>
  <si>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</si>
  <si>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</si>
  <si>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</si>
  <si>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</si>
  <si>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</si>
  <si>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</si>
  <si>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</si>
  <si>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</si>
  <si>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</si>
  <si>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</si>
  <si>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</si>
  <si>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</si>
  <si>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</si>
  <si>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</si>
  <si>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</si>
  <si>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</si>
  <si>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</si>
  <si>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</si>
  <si>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</si>
  <si>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</si>
  <si>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</si>
  <si>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</si>
  <si>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</si>
  <si>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</si>
  <si>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</si>
  <si>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</si>
  <si>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</si>
  <si>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</si>
  <si>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</si>
  <si>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</si>
  <si>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</si>
  <si>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</si>
  <si>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</si>
  <si>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</si>
  <si>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</si>
  <si>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</si>
  <si>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</si>
  <si>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</si>
  <si>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</si>
  <si>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</si>
  <si>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</si>
  <si>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</si>
  <si>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</si>
  <si>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</si>
  <si>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</si>
  <si>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</si>
  <si>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</si>
  <si>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</si>
  <si>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</si>
  <si>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</si>
  <si>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</si>
  <si>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</si>
  <si>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</si>
  <si>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</si>
  <si>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</si>
  <si>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</si>
  <si>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</si>
  <si>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</si>
  <si>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</si>
  <si>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</si>
  <si>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</si>
  <si>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</si>
  <si>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</si>
  <si>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</si>
  <si>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</si>
  <si>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</si>
  <si>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</si>
  <si>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</si>
  <si>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</si>
  <si>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</si>
  <si>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</si>
  <si>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</si>
  <si>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</si>
  <si>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</si>
  <si>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</si>
  <si>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</si>
  <si>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</si>
  <si>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</si>
  <si>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</si>
  <si>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</si>
  <si>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</si>
  <si>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</si>
  <si>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</si>
  <si>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</si>
  <si>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</si>
  <si>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</si>
  <si>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</si>
  <si>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</si>
  <si>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</si>
  <si>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</si>
  <si>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</si>
  <si>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</si>
  <si>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</si>
  <si>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</si>
  <si>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</si>
  <si>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</si>
  <si>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</si>
  <si>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</si>
  <si>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</si>
  <si>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</si>
  <si>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</si>
  <si>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</si>
  <si>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</si>
  <si>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</si>
  <si>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</si>
  <si>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</si>
  <si>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</si>
  <si>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</si>
  <si>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</si>
  <si>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</si>
  <si>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</si>
  <si>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</si>
  <si>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</si>
  <si>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</si>
  <si>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</si>
  <si>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</si>
  <si>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</si>
  <si>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</si>
  <si>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</si>
  <si>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</si>
  <si>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</si>
  <si>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</si>
  <si>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</si>
  <si>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</si>
  <si>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</si>
  <si>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</si>
  <si>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</si>
  <si>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</si>
  <si>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</si>
  <si>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</si>
  <si>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</si>
  <si>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</si>
  <si>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</si>
  <si>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</si>
  <si>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</si>
  <si>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</si>
  <si>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</si>
  <si>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</si>
  <si>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</si>
  <si>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</si>
  <si>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</si>
  <si>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</si>
  <si>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</si>
  <si>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</si>
  <si>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</si>
  <si>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</si>
  <si>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</si>
  <si>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</si>
  <si>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</si>
  <si>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</si>
  <si>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</si>
  <si>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</si>
  <si>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</si>
  <si>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</si>
  <si>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</si>
  <si>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</si>
  <si>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</si>
  <si>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</si>
  <si>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</si>
  <si>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</si>
  <si>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</si>
  <si>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</si>
  <si>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</si>
  <si>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</si>
  <si>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</si>
  <si>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</si>
  <si>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</si>
  <si>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</si>
  <si>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</si>
  <si>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</si>
  <si>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</si>
  <si>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</si>
  <si>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</si>
  <si>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</si>
  <si>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</si>
  <si>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</si>
  <si>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</si>
  <si>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</si>
  <si>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</si>
  <si>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</si>
  <si>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</si>
  <si>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</si>
  <si>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</si>
  <si>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</si>
  <si>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</si>
  <si>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</si>
  <si>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</si>
  <si>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</si>
  <si>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</si>
  <si>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</si>
  <si>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</si>
  <si>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</si>
  <si>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</si>
  <si>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</si>
  <si>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</si>
  <si>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</si>
  <si>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</si>
  <si>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</si>
  <si>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</si>
  <si>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</si>
  <si>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</si>
  <si>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</si>
  <si>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</si>
  <si>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</si>
  <si>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</si>
  <si>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</si>
  <si>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</si>
  <si>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</si>
  <si>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</si>
  <si>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</si>
  <si>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</si>
  <si>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</si>
  <si>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</si>
  <si>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</si>
  <si>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</si>
  <si>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</si>
  <si>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</si>
  <si>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</si>
  <si>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</si>
  <si>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</si>
  <si>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</si>
  <si>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</si>
  <si>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</si>
  <si>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</si>
  <si>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</si>
  <si>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</si>
  <si>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</si>
  <si>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</si>
  <si>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</si>
  <si>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</si>
  <si>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</si>
  <si>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</si>
  <si>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</si>
  <si>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</si>
  <si>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</si>
  <si>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</si>
  <si>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</si>
  <si>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</si>
  <si>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</si>
  <si>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</si>
  <si>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</si>
  <si>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</si>
  <si>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</si>
  <si>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</si>
  <si>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</si>
  <si>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</si>
  <si>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</si>
  <si>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</si>
  <si>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</si>
  <si>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</si>
  <si>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</si>
  <si>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</si>
  <si>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</si>
  <si>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</si>
  <si>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</si>
  <si>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</si>
  <si>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</si>
  <si>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</si>
  <si>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</si>
  <si>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</si>
  <si>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</si>
  <si>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</si>
  <si>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</si>
  <si>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</si>
  <si>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</si>
  <si>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</si>
  <si>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</si>
  <si>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</si>
  <si>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</si>
  <si>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</si>
  <si>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</si>
  <si>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</si>
  <si>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</si>
  <si>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</si>
  <si>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</si>
  <si>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</si>
  <si>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</si>
  <si>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</si>
  <si>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</si>
  <si>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</si>
  <si>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</si>
  <si>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</si>
  <si>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</si>
  <si>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</si>
  <si>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</si>
  <si>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</si>
  <si>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</si>
  <si>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</si>
  <si>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</si>
  <si>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</si>
  <si>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</si>
  <si>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</si>
  <si>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</si>
  <si>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</si>
  <si>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</si>
  <si>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</si>
  <si>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</si>
  <si>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</si>
  <si>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</si>
  <si>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</si>
  <si>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</si>
  <si>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</si>
  <si>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</si>
  <si>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</si>
  <si>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</si>
  <si>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</si>
  <si>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</si>
  <si>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</si>
  <si>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</si>
  <si>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</si>
  <si>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</si>
  <si>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</si>
  <si>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</si>
  <si>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</si>
  <si>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</si>
  <si>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</si>
  <si>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</si>
  <si>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</si>
  <si>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</si>
  <si>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</si>
  <si>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</si>
  <si>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</si>
  <si>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</si>
  <si>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</si>
  <si>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</si>
  <si>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</si>
  <si>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</si>
  <si>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</si>
  <si>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</si>
  <si>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</si>
  <si>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</si>
  <si>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</si>
  <si>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</si>
  <si>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</si>
  <si>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</si>
  <si>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</si>
  <si>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</si>
  <si>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</si>
  <si>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</si>
  <si>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</si>
  <si>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</si>
  <si>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</si>
  <si>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</si>
  <si>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</si>
  <si>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</si>
  <si>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</si>
  <si>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</si>
  <si>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</si>
  <si>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</si>
  <si>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</si>
  <si>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</si>
  <si>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</si>
  <si>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</si>
  <si>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</si>
  <si>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</si>
  <si>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</si>
  <si>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</si>
  <si>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</si>
  <si>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</si>
  <si>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</si>
  <si>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</si>
  <si>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</si>
  <si>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</si>
  <si>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</si>
  <si>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</si>
  <si>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</si>
  <si>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</si>
  <si>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</si>
  <si>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</si>
  <si>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</si>
  <si>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</si>
  <si>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</si>
  <si>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</si>
  <si>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</si>
  <si>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</si>
  <si>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</si>
  <si>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</si>
  <si>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</si>
  <si>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</si>
  <si>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</si>
  <si>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</si>
  <si>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</si>
  <si>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</si>
  <si>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</si>
  <si>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</si>
  <si>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</si>
  <si>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</si>
  <si>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</si>
  <si>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</si>
  <si>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</si>
  <si>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</si>
  <si>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</si>
  <si>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</si>
  <si>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</si>
  <si>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</si>
  <si>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</si>
  <si>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</si>
  <si>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</si>
  <si>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</si>
  <si>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</si>
  <si>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</si>
  <si>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</si>
  <si>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</si>
  <si>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</si>
  <si>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</si>
  <si>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</si>
  <si>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</si>
  <si>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</si>
  <si>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</si>
  <si>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</si>
  <si>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</si>
  <si>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</si>
  <si>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</si>
  <si>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</si>
  <si>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</si>
  <si>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</si>
  <si>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</si>
  <si>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</si>
  <si>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</si>
  <si>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</si>
  <si>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</si>
  <si>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</si>
  <si>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</si>
  <si>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</si>
  <si>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</si>
  <si>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</si>
  <si>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</si>
  <si>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</si>
  <si>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</si>
  <si>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</si>
  <si>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</si>
  <si>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</si>
  <si>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</si>
  <si>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</si>
  <si>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</si>
  <si>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</si>
  <si>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</si>
  <si>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</si>
  <si>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</si>
  <si>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</si>
  <si>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</si>
  <si>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</si>
  <si>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</si>
  <si>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</si>
  <si>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</si>
  <si>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</si>
  <si>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</si>
  <si>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</si>
  <si>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</si>
  <si>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</si>
  <si>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</si>
  <si>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</si>
  <si>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</si>
  <si>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</si>
  <si>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</si>
  <si>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</si>
  <si>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</si>
  <si>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</si>
  <si>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</si>
  <si>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</si>
  <si>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</si>
  <si>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</si>
  <si>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</si>
  <si>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</si>
  <si>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</si>
  <si>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</si>
  <si>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</si>
  <si>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</si>
  <si>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</si>
  <si>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</si>
  <si>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</si>
  <si>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</si>
  <si>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</si>
  <si>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</si>
  <si>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</si>
  <si>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</si>
  <si>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</si>
  <si>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</si>
  <si>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</si>
  <si>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</si>
  <si>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</si>
  <si>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</si>
  <si>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</si>
  <si>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</si>
  <si>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</si>
  <si>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</si>
  <si>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</si>
  <si>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</si>
  <si>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</si>
  <si>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</si>
  <si>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</si>
  <si>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</si>
  <si>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</si>
  <si>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</si>
  <si>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</si>
  <si>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</si>
  <si>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</si>
  <si>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</si>
  <si>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</si>
  <si>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</si>
  <si>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</si>
  <si>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</si>
  <si>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</si>
  <si>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</si>
  <si>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</si>
  <si>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</si>
  <si>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</si>
  <si>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</si>
  <si>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</si>
  <si>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</si>
  <si>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</si>
  <si>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</si>
  <si>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</si>
  <si>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</si>
  <si>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</si>
  <si>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</si>
  <si>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</si>
  <si>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</si>
  <si>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</si>
  <si>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</si>
  <si>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</si>
  <si>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</si>
  <si>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</si>
  <si>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</si>
  <si>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</si>
  <si>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</si>
  <si>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</si>
  <si>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</si>
  <si>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</si>
  <si>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</si>
  <si>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</si>
  <si>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</si>
  <si>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</si>
  <si>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</si>
  <si>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</si>
  <si>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</si>
  <si>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</si>
  <si>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</si>
  <si>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</si>
  <si>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</si>
  <si>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</si>
  <si>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</si>
  <si>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</si>
  <si>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</si>
  <si>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</si>
  <si>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</si>
  <si>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</si>
  <si>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</si>
  <si>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</si>
  <si>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</si>
  <si>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</si>
  <si>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</si>
  <si>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</si>
  <si>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</si>
  <si>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</si>
  <si>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</si>
  <si>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</si>
  <si>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</si>
  <si>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</si>
  <si>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</si>
  <si>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</si>
  <si>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</si>
  <si>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</si>
  <si>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</si>
  <si>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</si>
  <si>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</si>
  <si>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</si>
  <si>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</si>
  <si>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</si>
  <si>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</si>
  <si>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</si>
  <si>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</si>
  <si>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</si>
  <si>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</si>
  <si>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</si>
  <si>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</si>
  <si>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</si>
  <si>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</si>
  <si>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</si>
  <si>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</si>
  <si>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</si>
  <si>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</si>
  <si>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</si>
  <si>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</si>
  <si>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</si>
  <si>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</si>
  <si>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</si>
  <si>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</si>
  <si>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</si>
  <si>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</si>
  <si>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</si>
  <si>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</si>
  <si>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</si>
  <si>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</si>
  <si>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</si>
  <si>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</si>
  <si>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</si>
  <si>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</si>
  <si>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</si>
  <si>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</si>
  <si>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</si>
  <si>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</si>
  <si>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</si>
  <si>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</si>
  <si>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</si>
  <si>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</si>
  <si>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</si>
  <si>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</si>
  <si>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</si>
  <si>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</si>
  <si>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</si>
  <si>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</si>
  <si>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</si>
  <si>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</si>
  <si>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</si>
  <si>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</si>
  <si>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</si>
  <si>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</si>
  <si>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</si>
  <si>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</si>
  <si>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</si>
  <si>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</si>
  <si>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</si>
  <si>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</si>
  <si>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</si>
  <si>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</si>
  <si>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</si>
  <si>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</si>
  <si>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</si>
  <si>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</si>
  <si>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</si>
  <si>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</si>
  <si>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</si>
  <si>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</si>
  <si>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</si>
  <si>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</si>
  <si>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</si>
  <si>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</si>
  <si>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</si>
  <si>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</si>
  <si>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</si>
  <si>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</si>
  <si>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</si>
  <si>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</si>
  <si>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</si>
  <si>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</si>
  <si>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</si>
  <si>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</si>
  <si>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</si>
  <si>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</si>
  <si>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</si>
  <si>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</si>
  <si>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</si>
  <si>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</si>
  <si>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</si>
  <si>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</si>
  <si>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</si>
  <si>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</si>
  <si>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</si>
  <si>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</si>
  <si>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</si>
  <si>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</si>
  <si>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</si>
  <si>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</si>
  <si>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</si>
  <si>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</si>
  <si>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</si>
  <si>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</si>
  <si>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</si>
  <si>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</si>
  <si>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</si>
  <si>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</si>
  <si>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</si>
  <si>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</si>
  <si>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</si>
  <si>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</si>
  <si>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</si>
  <si>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</si>
  <si>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</si>
  <si>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</si>
  <si>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</si>
  <si>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</si>
  <si>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</si>
  <si>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</si>
  <si>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</si>
  <si>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</si>
  <si>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</si>
  <si>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</si>
  <si>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</si>
  <si>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</si>
  <si>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</si>
  <si>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</si>
  <si>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</si>
  <si>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</si>
  <si>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</si>
  <si>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</si>
  <si>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</si>
  <si>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</si>
  <si>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</si>
  <si>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</si>
  <si>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</si>
  <si>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</si>
  <si>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</si>
  <si>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</si>
  <si>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</si>
  <si>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</si>
  <si>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</si>
  <si>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</si>
  <si>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</si>
  <si>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</si>
  <si>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</si>
  <si>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</si>
  <si>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</si>
  <si>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</si>
  <si>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</si>
  <si>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</si>
  <si>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</si>
  <si>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</si>
  <si>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</si>
  <si>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</si>
  <si>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</si>
  <si>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</si>
  <si>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</si>
  <si>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</si>
  <si>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</si>
  <si>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</si>
  <si>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</si>
  <si>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</si>
  <si>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</si>
  <si>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</si>
  <si>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</si>
  <si>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</si>
  <si>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</si>
  <si>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</si>
  <si>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</si>
  <si>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</si>
  <si>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</si>
  <si>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</si>
  <si>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</si>
  <si>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</si>
  <si>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</si>
  <si>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</si>
  <si>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</si>
  <si>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</si>
  <si>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</si>
  <si>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</si>
  <si>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</si>
  <si>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</si>
  <si>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</si>
  <si>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</si>
  <si>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</si>
  <si>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</si>
  <si>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</si>
  <si>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</si>
  <si>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</si>
  <si>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</si>
  <si>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</si>
  <si>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</si>
  <si>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</si>
  <si>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</si>
  <si>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</si>
  <si>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</si>
  <si>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</si>
  <si>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</si>
  <si>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</si>
  <si>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</si>
  <si>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</si>
  <si>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</si>
  <si>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</si>
  <si>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</si>
  <si>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</si>
  <si>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</si>
  <si>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</si>
  <si>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</si>
  <si>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</si>
  <si>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</si>
  <si>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</si>
  <si>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</si>
  <si>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</si>
  <si>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</si>
  <si>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</si>
  <si>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</si>
  <si>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</si>
  <si>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</si>
  <si>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</si>
  <si>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</si>
  <si>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</si>
  <si>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</si>
  <si>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</si>
  <si>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</si>
  <si>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</si>
  <si>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</si>
  <si>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</si>
  <si>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</si>
  <si>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</si>
  <si>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</si>
  <si>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</si>
  <si>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</si>
  <si>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</si>
  <si>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</si>
  <si>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</si>
  <si>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</si>
  <si>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</si>
  <si>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</si>
  <si>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</si>
  <si>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</si>
  <si>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</si>
  <si>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</si>
  <si>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</si>
  <si>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</si>
  <si>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</si>
  <si>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</si>
  <si>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</si>
  <si>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</si>
  <si>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</si>
  <si>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</si>
  <si>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</si>
  <si>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</si>
  <si>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</si>
  <si>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</si>
  <si>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</si>
  <si>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</si>
  <si>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</si>
  <si>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</si>
  <si>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</si>
  <si>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</si>
  <si>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</si>
  <si>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</si>
  <si>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</si>
  <si>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</si>
  <si>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</si>
  <si>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</si>
  <si>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</si>
  <si>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</si>
  <si>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</si>
  <si>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</si>
  <si>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</si>
  <si>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</si>
  <si>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</si>
  <si>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</si>
  <si>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</si>
  <si>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</si>
  <si>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</si>
  <si>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</si>
  <si>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</si>
  <si>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</si>
  <si>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</si>
  <si>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</si>
  <si>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</si>
  <si>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</si>
  <si>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</si>
  <si>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</si>
  <si>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</si>
  <si>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</si>
  <si>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</si>
  <si>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</si>
  <si>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</si>
  <si>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</si>
  <si>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</si>
  <si>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</si>
  <si>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</si>
  <si>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</si>
  <si>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</si>
  <si>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</si>
  <si>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</si>
  <si>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</si>
  <si>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</si>
  <si>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</si>
  <si>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</si>
  <si>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</si>
  <si>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</si>
  <si>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</si>
  <si>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</si>
  <si>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</si>
  <si>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</si>
  <si>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</si>
  <si>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</si>
  <si>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</si>
  <si>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</si>
  <si>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</si>
  <si>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</si>
  <si>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</si>
  <si>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</si>
  <si>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</si>
  <si>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</si>
  <si>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</si>
  <si>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</si>
  <si>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</si>
  <si>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</si>
  <si>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</si>
  <si>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</si>
  <si>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</si>
  <si>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</si>
  <si>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</si>
  <si>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</si>
  <si>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</si>
  <si>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</si>
  <si>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</si>
  <si>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</si>
  <si>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</si>
  <si>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</si>
  <si>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</si>
  <si>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</si>
  <si>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</si>
  <si>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</si>
  <si>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</si>
  <si>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</si>
  <si>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</si>
  <si>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</si>
  <si>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</si>
  <si>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</si>
  <si>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</si>
  <si>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</si>
  <si>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</si>
  <si>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</si>
  <si>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</si>
  <si>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</si>
  <si>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</si>
  <si>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</si>
  <si>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</si>
  <si>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</si>
  <si>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</si>
  <si>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</si>
  <si>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</si>
  <si>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</si>
  <si>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</si>
  <si>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</si>
  <si>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</si>
  <si>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</si>
  <si>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</si>
  <si>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</si>
  <si>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</si>
  <si>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</si>
  <si>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</si>
  <si>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</si>
  <si>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</si>
  <si>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</si>
  <si>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</si>
  <si>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</si>
  <si>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</si>
  <si>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</si>
  <si>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</si>
  <si>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</si>
  <si>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</si>
  <si>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</si>
  <si>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</si>
  <si>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</si>
  <si>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</si>
  <si>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</si>
  <si>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</si>
  <si>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</si>
  <si>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</si>
  <si>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</si>
  <si>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</si>
  <si>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</si>
  <si>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</si>
  <si>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</si>
  <si>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</si>
  <si>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</si>
  <si>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</si>
  <si>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</si>
  <si>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</si>
  <si>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</si>
  <si>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</si>
  <si>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</si>
  <si>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</si>
  <si>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</si>
  <si>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</si>
  <si>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</si>
  <si>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</si>
  <si>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</si>
  <si>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</si>
  <si>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</si>
  <si>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</si>
  <si>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</si>
  <si>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</si>
  <si>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</si>
  <si>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</si>
  <si>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</si>
  <si>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</si>
  <si>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</si>
  <si>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</si>
  <si>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</si>
  <si>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</si>
  <si>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</si>
  <si>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</si>
  <si>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</si>
  <si>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</si>
  <si>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</si>
  <si>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</si>
  <si>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</si>
  <si>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</si>
  <si>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</si>
  <si>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</si>
  <si>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</si>
  <si>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</si>
  <si>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</si>
  <si>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</si>
  <si>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</si>
  <si>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</si>
  <si>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</si>
  <si>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</si>
  <si>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</si>
  <si>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</si>
  <si>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</si>
  <si>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</si>
  <si>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</si>
  <si>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</si>
  <si>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</si>
  <si>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</si>
  <si>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</si>
  <si>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</si>
  <si>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</si>
  <si>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</si>
  <si>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</si>
  <si>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</si>
  <si>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</si>
  <si>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</si>
  <si>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</si>
  <si>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</si>
  <si>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</si>
  <si>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</si>
  <si>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</si>
  <si>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</si>
  <si>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</si>
  <si>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</si>
  <si>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</si>
  <si>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</si>
  <si>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</si>
  <si>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</si>
  <si>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</si>
  <si>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</si>
  <si>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</si>
  <si>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</si>
  <si>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</si>
  <si>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</si>
  <si>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</si>
  <si>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</si>
  <si>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</si>
  <si>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</si>
  <si>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</si>
  <si>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</si>
  <si>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</si>
  <si>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</si>
  <si>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</si>
  <si>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</si>
  <si>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</si>
  <si>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</si>
  <si>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</si>
  <si>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</si>
  <si>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</si>
  <si>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</si>
  <si>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</si>
  <si>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</si>
  <si>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</si>
  <si>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</si>
  <si>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</si>
  <si>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</si>
  <si>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</si>
  <si>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</si>
  <si>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</si>
  <si>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</si>
  <si>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</si>
  <si>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</si>
  <si>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</si>
  <si>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</si>
  <si>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</si>
  <si>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</si>
  <si>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</si>
  <si>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</si>
  <si>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</si>
  <si>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</si>
  <si>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</si>
  <si>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</si>
  <si>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</si>
  <si>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</si>
  <si>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</si>
  <si>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</si>
  <si>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</si>
  <si>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</si>
  <si>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</si>
  <si>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</si>
  <si>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</si>
  <si>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</si>
  <si>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</si>
  <si>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</si>
  <si>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</si>
  <si>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</si>
  <si>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</si>
  <si>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</si>
  <si>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</si>
  <si>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</si>
  <si>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</si>
  <si>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</si>
  <si>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</si>
  <si>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</si>
  <si>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</si>
  <si>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</si>
  <si>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</si>
  <si>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</si>
  <si>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</si>
  <si>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</si>
  <si>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</si>
  <si>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</si>
  <si>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</si>
  <si>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</si>
  <si>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</si>
  <si>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</si>
  <si>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</si>
  <si>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</si>
  <si>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</si>
  <si>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</si>
  <si>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</si>
  <si>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</si>
  <si>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</si>
  <si>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</si>
  <si>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</si>
  <si>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</si>
  <si>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</si>
  <si>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</si>
  <si>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</si>
  <si>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</si>
  <si>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</si>
  <si>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</si>
  <si>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</si>
  <si>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</si>
  <si>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</si>
  <si>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</si>
  <si>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</si>
  <si>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</si>
  <si>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</si>
  <si>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</si>
  <si>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</si>
  <si>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</si>
  <si>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</si>
  <si>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</si>
  <si>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</si>
  <si>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</si>
  <si>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</si>
  <si>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</si>
  <si>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</si>
  <si>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</si>
  <si>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</si>
  <si>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</si>
  <si>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</si>
  <si>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</si>
  <si>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</si>
  <si>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</si>
  <si>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</si>
  <si>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</si>
  <si>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</si>
  <si>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</si>
  <si>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</si>
  <si>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</si>
  <si>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</si>
  <si>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</si>
  <si>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</si>
  <si>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</si>
  <si>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</si>
  <si>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</si>
  <si>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</si>
  <si>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</si>
  <si>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</si>
  <si>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</si>
  <si>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</si>
  <si>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</si>
  <si>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</si>
  <si>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</si>
  <si>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</si>
  <si>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</si>
  <si>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</si>
  <si>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</si>
  <si>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</si>
  <si>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</si>
  <si>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</si>
  <si>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</si>
  <si>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</si>
  <si>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</si>
  <si>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</si>
  <si>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</si>
  <si>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</si>
  <si>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</si>
  <si>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</si>
  <si>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</si>
  <si>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</si>
  <si>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</si>
  <si>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</si>
  <si>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</si>
  <si>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</si>
  <si>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</si>
  <si>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</si>
  <si>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</si>
  <si>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</si>
  <si>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</si>
  <si>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</si>
  <si>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</si>
  <si>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</si>
  <si>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</si>
  <si>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</si>
  <si>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</si>
  <si>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</si>
  <si>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</si>
  <si>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</si>
  <si>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</si>
  <si>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</si>
  <si>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</si>
  <si>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</si>
  <si>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</si>
  <si>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</si>
  <si>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</si>
  <si>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</si>
  <si>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</si>
  <si>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</si>
  <si>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</si>
  <si>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</si>
  <si>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</si>
  <si>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</si>
  <si>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</si>
  <si>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</si>
  <si>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</si>
  <si>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</si>
  <si>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</si>
  <si>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</si>
  <si>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</si>
  <si>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</si>
  <si>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</si>
  <si>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</si>
  <si>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</si>
  <si>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</si>
  <si>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</si>
  <si>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</si>
  <si>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</si>
  <si>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</si>
  <si>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</si>
  <si>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</si>
  <si>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</si>
  <si>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</si>
  <si>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</si>
  <si>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</si>
  <si>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</si>
  <si>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</si>
  <si>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</si>
  <si>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</si>
  <si>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</si>
  <si>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</si>
  <si>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</si>
  <si>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</si>
  <si>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</si>
  <si>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</si>
  <si>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</si>
  <si>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</si>
  <si>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</si>
  <si>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</si>
  <si>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</si>
  <si>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</si>
  <si>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</si>
  <si>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</si>
  <si>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</si>
  <si>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</si>
  <si>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</si>
  <si>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</si>
  <si>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</si>
  <si>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</si>
  <si>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</si>
  <si>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</si>
  <si>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</si>
  <si>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</si>
  <si>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</si>
  <si>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</si>
  <si>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</si>
  <si>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</si>
  <si>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</si>
  <si>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</si>
  <si>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</si>
  <si>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</si>
  <si>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</si>
  <si>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</si>
  <si>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</si>
  <si>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</si>
  <si>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</si>
  <si>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</si>
  <si>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</si>
  <si>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</si>
  <si>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</si>
  <si>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</si>
  <si>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</si>
  <si>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</si>
  <si>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</si>
  <si>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</si>
  <si>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</si>
  <si>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</si>
  <si>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</si>
  <si>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</si>
  <si>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</si>
  <si>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</si>
  <si>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</si>
  <si>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</si>
  <si>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</si>
  <si>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</si>
  <si>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</si>
  <si>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</si>
  <si>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</si>
  <si>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</si>
  <si>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</si>
  <si>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</si>
  <si>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</si>
  <si>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</si>
  <si>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</si>
  <si>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</si>
  <si>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</si>
  <si>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</si>
  <si>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</si>
  <si>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</si>
  <si>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</si>
  <si>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</si>
  <si>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</si>
  <si>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</si>
  <si>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</si>
  <si>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</si>
  <si>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</si>
  <si>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</si>
  <si>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</si>
  <si>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</si>
  <si>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</si>
  <si>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</si>
  <si>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</si>
  <si>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</si>
  <si>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</si>
  <si>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</si>
  <si>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</si>
  <si>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</si>
  <si>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</si>
  <si>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</si>
  <si>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</si>
  <si>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</si>
  <si>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</si>
  <si>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</si>
  <si>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</si>
  <si>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</si>
  <si>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</si>
  <si>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</si>
  <si>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</si>
  <si>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</si>
  <si>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</si>
  <si>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</si>
  <si>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</si>
  <si>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</si>
  <si>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</si>
  <si>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</si>
  <si>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</si>
  <si>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</si>
  <si>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</si>
  <si>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</si>
  <si>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</si>
  <si>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</si>
  <si>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</si>
  <si>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</si>
  <si>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</si>
  <si>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</si>
  <si>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</si>
  <si>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</si>
  <si>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</si>
  <si>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</si>
  <si>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</si>
  <si>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</si>
  <si>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</si>
  <si>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</si>
  <si>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</si>
  <si>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</si>
  <si>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</si>
  <si>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</si>
  <si>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</si>
  <si>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</si>
  <si>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</si>
  <si>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</si>
  <si>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</si>
  <si>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</si>
  <si>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</si>
  <si>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</si>
  <si>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</si>
  <si>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</si>
  <si>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</si>
  <si>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</si>
  <si>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</si>
  <si>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</si>
  <si>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</si>
  <si>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</si>
  <si>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</si>
  <si>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</si>
  <si>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</si>
  <si>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</si>
  <si>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</si>
  <si>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</si>
  <si>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</si>
  <si>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</si>
  <si>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</si>
  <si>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</si>
  <si>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</si>
  <si>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</si>
  <si>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</si>
  <si>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</si>
  <si>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</si>
  <si>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</si>
  <si>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</si>
  <si>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</si>
  <si>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</si>
  <si>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</si>
  <si>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</si>
  <si>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</si>
  <si>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</si>
  <si>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</si>
  <si>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</si>
  <si>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</si>
  <si>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</si>
  <si>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</si>
  <si>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</si>
  <si>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</si>
  <si>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</si>
  <si>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</si>
  <si>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</si>
  <si>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</si>
  <si>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</si>
  <si>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</si>
  <si>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</si>
  <si>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</si>
  <si>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</si>
  <si>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</si>
  <si>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</si>
  <si>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</si>
  <si>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</si>
  <si>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</si>
  <si>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</si>
  <si>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</si>
  <si>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</si>
  <si>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</si>
  <si>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</si>
  <si>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</si>
  <si>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</si>
  <si>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</si>
  <si>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</si>
  <si>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</si>
  <si>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</si>
  <si>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</si>
  <si>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</si>
  <si>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</si>
  <si>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</si>
  <si>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</si>
  <si>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</si>
  <si>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</si>
  <si>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</si>
  <si>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</si>
  <si>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</si>
  <si>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</si>
  <si>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</si>
  <si>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</si>
  <si>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</si>
  <si>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</si>
  <si>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</si>
  <si>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</si>
  <si>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</si>
  <si>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</si>
  <si>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</si>
  <si>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</si>
  <si>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</si>
  <si>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</si>
  <si>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</si>
  <si>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</si>
  <si>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</si>
  <si>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</si>
  <si>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</si>
  <si>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</si>
  <si>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</si>
  <si>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</si>
  <si>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</si>
  <si>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</si>
  <si>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</si>
  <si>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</si>
  <si>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</si>
  <si>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</si>
  <si>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</si>
  <si>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</si>
  <si>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</si>
  <si>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</si>
  <si>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</si>
  <si>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</si>
  <si>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</si>
  <si>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</si>
  <si>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</si>
  <si>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</si>
  <si>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</si>
  <si>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</si>
  <si>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</si>
  <si>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</si>
  <si>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</si>
  <si>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</si>
  <si>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</si>
  <si>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</si>
  <si>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</si>
  <si>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</si>
  <si>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</si>
  <si>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</si>
  <si>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</si>
  <si>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</si>
  <si>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</si>
  <si>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</si>
  <si>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</si>
  <si>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</si>
  <si>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</si>
  <si>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</si>
  <si>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</si>
  <si>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</si>
  <si>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</si>
  <si>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</si>
  <si>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</si>
  <si>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</si>
  <si>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</si>
  <si>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</si>
  <si>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</si>
  <si>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</si>
  <si>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</si>
  <si>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</si>
  <si>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</si>
  <si>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</si>
  <si>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</si>
  <si>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</si>
  <si>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</si>
  <si>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</si>
  <si>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</si>
  <si>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</si>
  <si>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</si>
  <si>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</si>
  <si>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</si>
  <si>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</si>
  <si>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</si>
  <si>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</si>
  <si>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</si>
  <si>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</si>
  <si>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</si>
  <si>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</si>
  <si>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</si>
  <si>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</si>
  <si>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</si>
  <si>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</si>
  <si>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</si>
  <si>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</si>
  <si>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</si>
  <si>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</si>
  <si>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</si>
  <si>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</si>
  <si>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</si>
  <si>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</si>
  <si>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</si>
  <si>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</si>
  <si>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</si>
  <si>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</si>
  <si>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</si>
  <si>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</si>
  <si>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</si>
  <si>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</si>
  <si>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</si>
  <si>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</si>
  <si>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</si>
  <si>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</si>
  <si>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</si>
  <si>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</si>
  <si>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</si>
  <si>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</si>
  <si>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</si>
  <si>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</si>
  <si>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</si>
  <si>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</si>
  <si>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</si>
  <si>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</si>
  <si>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</si>
  <si>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</si>
  <si>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</si>
  <si>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</si>
  <si>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</si>
  <si>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</si>
  <si>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</si>
  <si>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</si>
  <si>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</si>
  <si>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</si>
  <si>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</si>
  <si>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</si>
  <si>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</si>
  <si>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</si>
  <si>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</si>
  <si>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</si>
  <si>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</si>
  <si>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</si>
  <si>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</si>
  <si>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</si>
  <si>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</si>
  <si>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</si>
  <si>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</si>
  <si>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</si>
  <si>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</si>
  <si>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</si>
  <si>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</si>
  <si>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</si>
  <si>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</si>
  <si>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</si>
  <si>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</si>
  <si>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</si>
  <si>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</si>
  <si>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</si>
  <si>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</si>
  <si>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</si>
  <si>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</si>
  <si>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</si>
  <si>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</si>
  <si>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</si>
  <si>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</si>
  <si>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</si>
  <si>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</si>
  <si>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</si>
  <si>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</si>
  <si>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</si>
  <si>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</si>
  <si>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</si>
  <si>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</si>
  <si>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</si>
  <si>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</si>
  <si>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</si>
  <si>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</si>
  <si>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</si>
  <si>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</si>
  <si>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</si>
  <si>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</si>
  <si>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</si>
  <si>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</si>
  <si>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</si>
  <si>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</si>
  <si>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</si>
  <si>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</si>
  <si>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</si>
  <si>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</si>
  <si>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</si>
  <si>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</si>
  <si>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</si>
  <si>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</si>
  <si>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</si>
  <si>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</si>
  <si>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</si>
  <si>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</si>
  <si>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</si>
  <si>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</si>
  <si>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</si>
  <si>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</si>
  <si>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</si>
  <si>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</si>
  <si>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</si>
  <si>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</si>
  <si>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</si>
  <si>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</si>
  <si>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</si>
  <si>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</si>
  <si>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</si>
  <si>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</si>
  <si>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</si>
  <si>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</si>
  <si>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</si>
  <si>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</si>
  <si>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</si>
  <si>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</si>
  <si>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</si>
  <si>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</si>
  <si>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</si>
  <si>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</si>
  <si>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</si>
  <si>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</si>
  <si>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</si>
  <si>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</si>
  <si>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</si>
  <si>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</si>
  <si>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</si>
  <si>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</si>
  <si>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</si>
  <si>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</si>
  <si>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</si>
  <si>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</si>
  <si>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</si>
  <si>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</si>
  <si>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</si>
  <si>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</si>
  <si>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</si>
  <si>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</si>
  <si>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</si>
  <si>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</si>
  <si>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</si>
  <si>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</si>
  <si>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</si>
  <si>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</si>
  <si>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</si>
  <si>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</si>
  <si>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</si>
  <si>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</si>
  <si>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</si>
  <si>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</si>
  <si>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</si>
  <si>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</si>
  <si>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</si>
  <si>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</si>
  <si>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</si>
  <si>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</si>
  <si>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</si>
  <si>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</si>
  <si>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</si>
  <si>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</si>
  <si>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</si>
  <si>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</si>
  <si>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</si>
  <si>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</si>
  <si>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</si>
  <si>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</si>
  <si>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</si>
  <si>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</si>
  <si>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</si>
  <si>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</si>
  <si>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</si>
  <si>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</si>
  <si>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</si>
  <si>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</si>
  <si>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</si>
  <si>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</si>
  <si>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</si>
  <si>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</si>
  <si>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</si>
  <si>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</si>
  <si>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</si>
  <si>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</si>
  <si>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</si>
  <si>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</si>
  <si>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</si>
  <si>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</si>
  <si>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</si>
  <si>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</si>
  <si>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</si>
  <si>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</si>
  <si>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</si>
  <si>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</si>
  <si>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</si>
  <si>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</si>
  <si>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</si>
  <si>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</si>
  <si>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</si>
  <si>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</si>
  <si>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</si>
  <si>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</si>
  <si>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</si>
  <si>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</si>
  <si>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</si>
  <si>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</si>
  <si>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</si>
  <si>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</si>
  <si>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</si>
  <si>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</si>
  <si>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</si>
  <si>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</si>
  <si>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</si>
  <si>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</si>
  <si>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</si>
  <si>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</si>
  <si>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</si>
  <si>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</si>
  <si>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</si>
  <si>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</si>
  <si>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</si>
  <si>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</si>
  <si>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</si>
  <si>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</si>
  <si>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</si>
  <si>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</si>
  <si>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</si>
  <si>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</si>
  <si>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</si>
  <si>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</si>
  <si>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</si>
  <si>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</si>
  <si>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</si>
  <si>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</si>
  <si>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</si>
  <si>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</si>
  <si>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</si>
  <si>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</si>
  <si>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</si>
  <si>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</si>
  <si>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</si>
  <si>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</si>
  <si>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</si>
  <si>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</si>
  <si>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</si>
  <si>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</si>
  <si>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</si>
  <si>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</si>
  <si>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</si>
  <si>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</si>
  <si>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</si>
  <si>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</si>
  <si>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</si>
  <si>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</si>
  <si>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</si>
  <si>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</si>
  <si>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</si>
  <si>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</si>
  <si>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</si>
  <si>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</si>
  <si>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</si>
  <si>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</si>
  <si>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</si>
  <si>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</si>
  <si>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</si>
  <si>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</si>
  <si>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</si>
  <si>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</si>
  <si>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</si>
  <si>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</si>
  <si>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</si>
  <si>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</si>
  <si>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</si>
  <si>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</si>
  <si>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</si>
  <si>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</si>
  <si>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</si>
  <si>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</si>
  <si>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</si>
  <si>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</si>
  <si>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</si>
  <si>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</si>
  <si>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</si>
  <si>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</si>
  <si>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</si>
  <si>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</si>
  <si>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</si>
  <si>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</si>
  <si>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</si>
  <si>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</si>
  <si>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</si>
  <si>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</si>
  <si>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</si>
  <si>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</si>
  <si>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</si>
  <si>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</si>
  <si>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</si>
  <si>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</si>
  <si>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</si>
  <si>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</si>
  <si>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</si>
  <si>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</si>
  <si>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</si>
  <si>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</si>
  <si>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</si>
  <si>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</si>
  <si>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</si>
  <si>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</si>
  <si>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</si>
  <si>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</si>
  <si>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</si>
  <si>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</si>
  <si>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</si>
  <si>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</si>
  <si>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</si>
  <si>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</si>
  <si>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</si>
  <si>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</si>
  <si>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</si>
  <si>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</si>
  <si>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</si>
  <si>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</si>
  <si>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</si>
  <si>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</si>
  <si>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</si>
  <si>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</si>
  <si>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</si>
  <si>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</si>
  <si>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</si>
  <si>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</si>
  <si>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</si>
  <si>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</si>
  <si>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</si>
  <si>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</si>
  <si>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</si>
  <si>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</si>
  <si>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</si>
  <si>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</si>
  <si>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</si>
  <si>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</si>
  <si>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</si>
  <si>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</si>
  <si>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</si>
  <si>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</si>
  <si>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</si>
  <si>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</si>
  <si>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</si>
  <si>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</si>
  <si>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</si>
  <si>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</si>
  <si>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</si>
  <si>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</si>
  <si>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</si>
  <si>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</si>
  <si>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</si>
  <si>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</si>
  <si>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</si>
  <si>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</si>
  <si>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</si>
  <si>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</si>
  <si>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</si>
  <si>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</si>
  <si>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</si>
  <si>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</si>
  <si>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</si>
  <si>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</si>
  <si>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</si>
  <si>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</si>
  <si>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</si>
  <si>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</si>
  <si>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</si>
  <si>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</si>
  <si>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</si>
  <si>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</si>
  <si>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</si>
  <si>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</si>
  <si>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</si>
  <si>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</si>
  <si>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</si>
  <si>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</si>
  <si>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</si>
  <si>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</si>
  <si>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</si>
  <si>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</si>
  <si>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</si>
  <si>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</si>
  <si>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</si>
  <si>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</si>
  <si>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</si>
  <si>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</si>
  <si>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</si>
  <si>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</si>
  <si>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</si>
  <si>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</si>
  <si>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</si>
  <si>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</si>
  <si>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</si>
  <si>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</si>
  <si>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</si>
  <si>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</si>
  <si>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</si>
  <si>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</si>
  <si>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</si>
  <si>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</si>
  <si>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</si>
  <si>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</si>
  <si>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</si>
  <si>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</si>
  <si>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</si>
  <si>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</si>
  <si>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</si>
  <si>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</si>
  <si>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</si>
  <si>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</si>
  <si>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</si>
  <si>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</si>
  <si>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</si>
  <si>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</si>
  <si>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</si>
  <si>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</si>
  <si>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</si>
  <si>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</si>
  <si>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</si>
  <si>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</si>
  <si>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</si>
  <si>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</si>
  <si>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</si>
  <si>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</si>
  <si>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</si>
  <si>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</si>
  <si>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</si>
  <si>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</si>
  <si>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</si>
  <si>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</si>
  <si>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</si>
  <si>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</si>
  <si>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</si>
  <si>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</si>
  <si>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</si>
  <si>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</si>
  <si>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</si>
  <si>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</si>
  <si>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</si>
  <si>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</si>
  <si>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</si>
  <si>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</si>
  <si>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</si>
  <si>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</si>
  <si>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</si>
  <si>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</si>
  <si>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</si>
  <si>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</si>
  <si>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</si>
  <si>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</si>
  <si>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</si>
  <si>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</si>
  <si>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</si>
  <si>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</si>
  <si>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</si>
  <si>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</si>
  <si>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</si>
  <si>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</si>
  <si>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</si>
  <si>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</si>
  <si>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</si>
  <si>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</si>
  <si>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</si>
  <si>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</si>
  <si>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</si>
  <si>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</si>
  <si>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</si>
  <si>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</si>
  <si>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</si>
  <si>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</si>
  <si>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</si>
  <si>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</si>
  <si>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</si>
  <si>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</si>
  <si>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</si>
  <si>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</si>
  <si>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</si>
  <si>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</si>
  <si>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</si>
  <si>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</si>
  <si>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</si>
  <si>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</si>
  <si>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</si>
  <si>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</si>
  <si>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</si>
  <si>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</si>
  <si>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</si>
  <si>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</si>
  <si>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</si>
  <si>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</si>
  <si>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</si>
  <si>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</si>
  <si>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</si>
  <si>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</si>
  <si>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</si>
  <si>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</si>
  <si>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</si>
  <si>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</si>
  <si>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</si>
  <si>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</si>
  <si>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</si>
  <si>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</si>
  <si>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</si>
  <si>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</si>
  <si>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</si>
  <si>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</si>
  <si>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</si>
  <si>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</si>
  <si>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</si>
  <si>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</si>
  <si>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</si>
  <si>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</si>
  <si>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</si>
  <si>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</si>
  <si>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</si>
  <si>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</si>
  <si>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</si>
  <si>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</si>
  <si>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</si>
  <si>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</si>
  <si>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</si>
  <si>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</si>
  <si>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</si>
  <si>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</si>
  <si>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</si>
  <si>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</si>
  <si>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</si>
  <si>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</si>
  <si>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</si>
  <si>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</si>
  <si>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</si>
  <si>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</si>
  <si>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</si>
  <si>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</si>
  <si>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</si>
  <si>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</si>
  <si>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</si>
  <si>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</si>
  <si>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</si>
  <si>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</si>
  <si>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</si>
  <si>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</si>
  <si>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</si>
  <si>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</si>
  <si>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</si>
  <si>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</si>
  <si>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</si>
  <si>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</si>
  <si>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</si>
  <si>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</si>
  <si>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</si>
  <si>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</si>
  <si>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</si>
  <si>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</si>
  <si>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</si>
  <si>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</si>
  <si>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</si>
  <si>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</si>
  <si>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</si>
  <si>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</si>
  <si>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</si>
  <si>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</si>
  <si>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</si>
  <si>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</si>
  <si>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</si>
  <si>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</si>
  <si>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</si>
  <si>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</si>
  <si>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</si>
  <si>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</si>
  <si>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</si>
  <si>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</si>
  <si>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</si>
  <si>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</si>
  <si>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</si>
  <si>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</si>
  <si>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</si>
  <si>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</si>
  <si>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</si>
  <si>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</si>
  <si>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</si>
  <si>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</si>
  <si>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</si>
  <si>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</si>
  <si>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</si>
  <si>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</si>
  <si>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</si>
  <si>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</si>
  <si>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</si>
  <si>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</si>
  <si>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</si>
  <si>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</si>
  <si>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</si>
  <si>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</si>
  <si>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</si>
  <si>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</si>
  <si>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</si>
  <si>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</si>
  <si>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</si>
  <si>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</si>
  <si>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</si>
  <si>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</si>
  <si>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</si>
  <si>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</si>
  <si>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</si>
  <si>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</si>
  <si>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</si>
  <si>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</si>
  <si>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</si>
  <si>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</si>
  <si>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</si>
  <si>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</si>
  <si>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</si>
  <si>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</si>
  <si>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</si>
  <si>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</si>
  <si>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</si>
  <si>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</si>
  <si>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</si>
  <si>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</si>
  <si>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</si>
  <si>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</si>
  <si>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</si>
  <si>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</si>
  <si>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</si>
  <si>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</si>
  <si>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</si>
  <si>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</si>
  <si>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</si>
  <si>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</si>
  <si>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</si>
  <si>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</si>
  <si>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</si>
  <si>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</si>
  <si>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</si>
  <si>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</si>
  <si>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</si>
  <si>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</si>
  <si>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</si>
  <si>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</si>
  <si>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</si>
  <si>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</si>
  <si>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</si>
  <si>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</si>
  <si>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</si>
  <si>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</si>
  <si>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</si>
  <si>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</si>
  <si>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</si>
  <si>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</si>
  <si>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</si>
  <si>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</si>
  <si>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</si>
  <si>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</si>
  <si>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</si>
  <si>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</si>
  <si>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</si>
  <si>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</si>
  <si>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</si>
  <si>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</si>
  <si>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</si>
  <si>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</si>
  <si>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</si>
  <si>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</si>
  <si>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</si>
  <si>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</si>
  <si>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</si>
  <si>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</si>
  <si>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</si>
  <si>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</si>
  <si>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</si>
  <si>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</si>
  <si>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</si>
  <si>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</si>
  <si>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</si>
  <si>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</si>
  <si>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</si>
  <si>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</si>
  <si>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</si>
  <si>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</si>
  <si>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</si>
  <si>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</si>
  <si>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</si>
  <si>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</si>
  <si>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</si>
  <si>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</si>
  <si>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</si>
  <si>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</si>
  <si>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</si>
  <si>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</si>
  <si>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</si>
  <si>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</si>
  <si>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</si>
  <si>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</si>
  <si>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</si>
  <si>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</si>
  <si>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</si>
  <si>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</si>
  <si>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</si>
  <si>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</si>
  <si>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</si>
  <si>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</si>
  <si>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</si>
  <si>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</si>
  <si>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</si>
  <si>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</si>
  <si>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</si>
  <si>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</si>
  <si>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</si>
  <si>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</si>
  <si>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</si>
  <si>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</si>
  <si>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</si>
  <si>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</si>
  <si>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</si>
  <si>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</si>
  <si>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</si>
  <si>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</si>
  <si>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</si>
  <si>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</si>
  <si>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</si>
  <si>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</si>
  <si>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</si>
  <si>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</si>
  <si>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</si>
  <si>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</si>
  <si>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</si>
  <si>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</si>
  <si>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</si>
  <si>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</si>
  <si>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</si>
  <si>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</si>
  <si>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</si>
  <si>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</si>
  <si>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</si>
  <si>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</si>
  <si>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</si>
  <si>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</si>
  <si>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</si>
  <si>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</si>
  <si>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</si>
  <si>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</si>
  <si>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</si>
  <si>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</si>
  <si>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</si>
  <si>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</si>
  <si>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</si>
  <si>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</si>
  <si>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</si>
  <si>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</si>
  <si>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</si>
  <si>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</si>
  <si>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</si>
  <si>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</si>
  <si>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</si>
  <si>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</si>
  <si>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</si>
  <si>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</si>
  <si>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</si>
  <si>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</si>
  <si>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</si>
  <si>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</si>
  <si>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</si>
  <si>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</si>
  <si>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</si>
  <si>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</si>
  <si>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</si>
  <si>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</si>
  <si>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</si>
  <si>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</si>
  <si>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</si>
  <si>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</si>
  <si>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</si>
  <si>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</si>
  <si>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</si>
  <si>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</si>
  <si>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</si>
  <si>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</si>
  <si>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</si>
  <si>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</si>
  <si>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</si>
  <si>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</si>
  <si>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</si>
  <si>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</si>
  <si>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</si>
  <si>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</si>
  <si>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</si>
  <si>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</si>
  <si>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</si>
  <si>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</si>
  <si>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</si>
  <si>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</si>
  <si>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</si>
  <si>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</si>
  <si>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</si>
  <si>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</si>
  <si>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</si>
  <si>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</si>
  <si>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</si>
  <si>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</si>
  <si>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</si>
  <si>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</si>
  <si>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</si>
  <si>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</si>
  <si>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</si>
  <si>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</si>
  <si>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</si>
  <si>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</si>
  <si>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</si>
  <si>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</si>
  <si>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</si>
  <si>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</si>
  <si>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</si>
  <si>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</si>
  <si>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</si>
  <si>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</si>
  <si>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</si>
  <si>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</si>
  <si>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</si>
  <si>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</si>
  <si>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</si>
  <si>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</si>
  <si>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</si>
  <si>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</si>
  <si>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</si>
  <si>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</si>
  <si>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</si>
  <si>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</si>
  <si>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</si>
  <si>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</si>
  <si>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</si>
  <si>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</si>
  <si>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</si>
  <si>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</si>
  <si>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</si>
  <si>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</si>
  <si>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</si>
  <si>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</si>
  <si>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</si>
  <si>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</si>
  <si>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</si>
  <si>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</si>
  <si>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</si>
  <si>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</si>
  <si>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</si>
  <si>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</si>
  <si>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</si>
  <si>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</si>
  <si>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</si>
  <si>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</si>
  <si>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</si>
  <si>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</si>
  <si>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</si>
  <si>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</si>
  <si>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</si>
  <si>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</si>
  <si>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</si>
  <si>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</si>
  <si>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</si>
  <si>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</si>
  <si>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</si>
  <si>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</si>
  <si>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</si>
  <si>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</si>
  <si>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</si>
  <si>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</si>
  <si>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</si>
  <si>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</si>
  <si>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</si>
  <si>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</si>
  <si>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</si>
  <si>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</si>
  <si>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</si>
  <si>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</si>
  <si>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</si>
  <si>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</si>
  <si>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</si>
  <si>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</si>
  <si>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</si>
  <si>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</si>
  <si>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</si>
  <si>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</si>
  <si>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</si>
  <si>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</si>
  <si>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</si>
  <si>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</si>
  <si>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</si>
  <si>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</si>
  <si>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</si>
  <si>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</si>
  <si>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</si>
  <si>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</si>
  <si>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</si>
  <si>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</si>
  <si>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</si>
  <si>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</si>
  <si>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</si>
  <si>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</si>
  <si>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</si>
  <si>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</si>
  <si>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</si>
  <si>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</si>
  <si>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</si>
  <si>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</si>
  <si>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</si>
  <si>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</si>
  <si>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</si>
  <si>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</si>
  <si>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</si>
  <si>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</si>
  <si>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</si>
  <si>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</si>
  <si>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</si>
  <si>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</si>
  <si>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</si>
  <si>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</si>
  <si>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</si>
  <si>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</si>
  <si>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</si>
  <si>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</si>
  <si>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</si>
  <si>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</si>
  <si>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</si>
  <si>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</si>
  <si>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</si>
  <si>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</si>
  <si>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</si>
  <si>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</si>
  <si>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</si>
  <si>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</si>
  <si>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</si>
  <si>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</si>
  <si>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</si>
  <si>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</si>
  <si>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</si>
  <si>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</si>
  <si>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</si>
  <si>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</si>
  <si>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</si>
  <si>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</si>
  <si>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</si>
  <si>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</si>
  <si>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</si>
  <si>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</si>
  <si>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</si>
  <si>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</si>
  <si>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</si>
  <si>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</si>
  <si>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</si>
  <si>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</si>
  <si>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</si>
  <si>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</si>
  <si>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</si>
  <si>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</si>
  <si>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</si>
  <si>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</si>
  <si>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</si>
  <si>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</si>
  <si>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</si>
  <si>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</si>
  <si>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</si>
  <si>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</si>
  <si>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</si>
  <si>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</si>
  <si>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</si>
  <si>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</si>
  <si>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</si>
  <si>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</si>
  <si>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</si>
  <si>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</si>
  <si>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</si>
  <si>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</si>
  <si>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</si>
  <si>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</si>
  <si>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</si>
  <si>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</si>
  <si>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</si>
  <si>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</si>
  <si>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</si>
  <si>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</si>
  <si>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</si>
  <si>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</si>
  <si>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</si>
  <si>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</si>
  <si>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</si>
  <si>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</si>
  <si>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</si>
  <si>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</si>
  <si>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</si>
  <si>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</si>
  <si>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</si>
  <si>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</si>
  <si>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</si>
  <si>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</si>
  <si>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</si>
  <si>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</si>
  <si>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</si>
  <si>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</si>
  <si>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</si>
  <si>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</si>
  <si>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</si>
  <si>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</si>
  <si>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</si>
  <si>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</si>
  <si>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</si>
  <si>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</si>
  <si>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</si>
  <si>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</si>
  <si>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</si>
  <si>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</si>
  <si>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</si>
  <si>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</si>
  <si>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</si>
  <si>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</si>
  <si>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</si>
  <si>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</si>
  <si>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</si>
  <si>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</si>
  <si>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</si>
  <si>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</si>
  <si>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</si>
  <si>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</si>
  <si>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</si>
  <si>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</si>
  <si>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</si>
  <si>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</si>
  <si>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</si>
  <si>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</si>
  <si>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</si>
  <si>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</si>
  <si>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</si>
  <si>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</si>
  <si>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</si>
  <si>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</si>
  <si>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</si>
  <si>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</si>
  <si>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</si>
  <si>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</si>
  <si>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</si>
  <si>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</si>
  <si>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</si>
  <si>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</si>
  <si>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</si>
  <si>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</si>
  <si>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</si>
  <si>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</si>
  <si>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</si>
  <si>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</si>
  <si>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</si>
  <si>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</si>
  <si>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</si>
  <si>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</si>
  <si>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</si>
  <si>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</si>
  <si>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</si>
  <si>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</si>
  <si>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</si>
  <si>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</si>
  <si>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</si>
  <si>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</si>
  <si>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</si>
  <si>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</si>
  <si>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</si>
  <si>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</si>
  <si>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</si>
  <si>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</si>
  <si>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</si>
  <si>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</si>
  <si>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</si>
  <si>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</si>
  <si>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</si>
  <si>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</si>
  <si>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</si>
  <si>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</si>
  <si>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</si>
  <si>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</si>
  <si>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</si>
  <si>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</si>
  <si>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</si>
  <si>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</si>
  <si>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</si>
  <si>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</si>
  <si>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</si>
  <si>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</si>
  <si>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</si>
  <si>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</si>
  <si>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</si>
  <si>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</si>
  <si>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</si>
  <si>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</si>
  <si>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</si>
  <si>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</si>
  <si>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</si>
  <si>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</si>
  <si>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</si>
  <si>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</si>
  <si>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</si>
  <si>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</si>
  <si>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</si>
  <si>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</si>
  <si>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</si>
  <si>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</si>
  <si>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</si>
  <si>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</si>
  <si>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</si>
  <si>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</si>
  <si>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</si>
  <si>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</si>
  <si>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</si>
  <si>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</si>
  <si>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</si>
  <si>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</si>
  <si>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</si>
  <si>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</si>
  <si>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</si>
  <si>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</si>
  <si>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</si>
  <si>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</si>
  <si>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</si>
  <si>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</si>
  <si>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</si>
  <si>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</si>
  <si>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</si>
  <si>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</si>
  <si>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</si>
  <si>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</si>
  <si>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</si>
  <si>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</si>
  <si>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</si>
  <si>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</si>
  <si>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</si>
  <si>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</si>
  <si>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</si>
  <si>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</si>
  <si>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</si>
  <si>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</si>
  <si>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</si>
  <si>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</si>
  <si>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</si>
  <si>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</si>
  <si>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</si>
  <si>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</si>
  <si>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</si>
  <si>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</si>
  <si>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</si>
  <si>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</si>
  <si>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</si>
  <si>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</si>
  <si>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</si>
  <si>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</si>
  <si>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</si>
  <si>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</si>
  <si>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</si>
  <si>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</si>
  <si>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</si>
  <si>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</si>
  <si>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</si>
  <si>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</si>
  <si>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</si>
  <si>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</si>
  <si>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</si>
  <si>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</si>
  <si>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</si>
  <si>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</si>
  <si>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</si>
  <si>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</si>
  <si>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</si>
  <si>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</si>
  <si>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</si>
  <si>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</si>
  <si>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</si>
  <si>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</si>
  <si>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</si>
  <si>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</si>
  <si>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</si>
  <si>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</si>
  <si>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</si>
  <si>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</si>
  <si>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</si>
  <si>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</si>
  <si>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</si>
  <si>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</si>
  <si>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</si>
  <si>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</si>
  <si>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</si>
  <si>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</si>
  <si>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</si>
  <si>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</si>
  <si>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</si>
  <si>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</si>
  <si>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</si>
  <si>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</si>
  <si>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</si>
  <si>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</si>
  <si>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</si>
  <si>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</si>
  <si>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</si>
  <si>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</si>
  <si>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</si>
  <si>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</si>
  <si>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</si>
  <si>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</si>
  <si>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</si>
  <si>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</si>
  <si>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</si>
  <si>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</si>
  <si>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</si>
  <si>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</si>
  <si>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</si>
  <si>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</si>
  <si>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</si>
  <si>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</si>
  <si>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</si>
  <si>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</si>
  <si>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</si>
  <si>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</si>
  <si>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</si>
  <si>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</si>
  <si>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</si>
  <si>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</si>
  <si>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</si>
  <si>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</si>
  <si>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</si>
  <si>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</si>
  <si>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</si>
  <si>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</si>
  <si>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</si>
  <si>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</si>
  <si>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</si>
  <si>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</si>
  <si>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</si>
  <si>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</si>
  <si>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</si>
  <si>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</si>
  <si>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</si>
  <si>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</si>
  <si>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</si>
  <si>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</si>
  <si>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</si>
  <si>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</si>
  <si>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</si>
  <si>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</si>
  <si>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</si>
  <si>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</si>
  <si>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</si>
  <si>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</si>
  <si>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</si>
  <si>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</si>
  <si>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</si>
  <si>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</si>
  <si>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</si>
  <si>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</si>
  <si>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</si>
  <si>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</si>
  <si>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</si>
  <si>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</si>
  <si>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</si>
  <si>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</si>
  <si>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</si>
  <si>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</si>
  <si>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</si>
  <si>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</si>
  <si>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</si>
  <si>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</si>
  <si>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</si>
  <si>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</si>
  <si>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</si>
  <si>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</si>
  <si>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</si>
  <si>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</si>
  <si>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</si>
  <si>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</si>
  <si>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</si>
  <si>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</si>
  <si>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</si>
  <si>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</si>
  <si>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</si>
  <si>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</si>
  <si>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</si>
  <si>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</si>
  <si>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</si>
  <si>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</si>
  <si>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</si>
  <si>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</si>
  <si>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</si>
  <si>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</si>
  <si>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</si>
  <si>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</si>
  <si>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</si>
  <si>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</si>
  <si>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</si>
  <si>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</si>
  <si>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</si>
  <si>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</si>
  <si>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</si>
  <si>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</si>
  <si>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</si>
  <si>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</si>
  <si>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</si>
  <si>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</si>
  <si>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</si>
  <si>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</si>
  <si>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</si>
  <si>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</si>
  <si>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</si>
  <si>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</si>
  <si>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</si>
  <si>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</si>
  <si>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</si>
  <si>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</si>
  <si>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</si>
  <si>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</si>
  <si>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</si>
  <si>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</si>
  <si>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</si>
  <si>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</si>
  <si>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</si>
  <si>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</si>
  <si>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</si>
  <si>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</si>
  <si>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</si>
  <si>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</si>
  <si>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</si>
  <si>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</si>
  <si>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</si>
  <si>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</si>
  <si>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</si>
  <si>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</si>
  <si>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</si>
  <si>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</si>
  <si>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</si>
  <si>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</si>
  <si>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</si>
  <si>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</si>
  <si>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</si>
  <si>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</si>
  <si>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</si>
  <si>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</si>
  <si>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</si>
  <si>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</si>
  <si>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</si>
  <si>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</si>
  <si>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</si>
  <si>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</si>
  <si>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</si>
  <si>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</si>
  <si>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</si>
  <si>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</si>
  <si>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</si>
  <si>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</si>
  <si>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</si>
  <si>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</si>
  <si>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</si>
  <si>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</si>
  <si>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</si>
  <si>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</si>
  <si>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</si>
  <si>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</si>
  <si>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</si>
  <si>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</si>
  <si>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</si>
  <si>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</si>
  <si>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</si>
  <si>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</si>
  <si>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</si>
  <si>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</si>
  <si>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</si>
  <si>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</si>
  <si>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</si>
  <si>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</si>
  <si>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</si>
  <si>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</si>
  <si>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</si>
  <si>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</si>
  <si>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</si>
  <si>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</si>
  <si>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</si>
  <si>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</si>
  <si>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</si>
  <si>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</si>
  <si>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</si>
  <si>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</si>
  <si>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</si>
  <si>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</si>
  <si>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</si>
  <si>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</si>
  <si>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</si>
  <si>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</si>
  <si>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</si>
  <si>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</si>
  <si>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</si>
  <si>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</si>
  <si>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</si>
  <si>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</si>
  <si>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</si>
  <si>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</si>
  <si>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</si>
  <si>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</si>
  <si>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</si>
  <si>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</si>
  <si>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</si>
  <si>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</si>
  <si>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</si>
  <si>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</si>
  <si>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</si>
  <si>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</si>
  <si>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</si>
  <si>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</si>
  <si>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</si>
  <si>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</si>
  <si>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</si>
  <si>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</si>
  <si>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</si>
  <si>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</si>
  <si>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</si>
  <si>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</si>
  <si>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</si>
  <si>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</si>
  <si>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</si>
  <si>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</si>
  <si>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</si>
  <si>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</si>
  <si>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</si>
  <si>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</si>
  <si>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</si>
  <si>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</si>
  <si>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</si>
  <si>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</si>
  <si>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</si>
  <si>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</si>
  <si>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</si>
  <si>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</si>
  <si>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</si>
  <si>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</si>
  <si>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</si>
  <si>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</si>
  <si>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</si>
  <si>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</si>
  <si>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</si>
  <si>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</si>
  <si>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</si>
  <si>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</si>
  <si>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</si>
  <si>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</si>
  <si>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</si>
  <si>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</si>
  <si>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</si>
  <si>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</si>
  <si>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</si>
  <si>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</si>
  <si>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</si>
  <si>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</si>
  <si>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</si>
  <si>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</si>
  <si>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</si>
  <si>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</si>
  <si>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</si>
  <si>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</si>
  <si>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</si>
  <si>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</si>
  <si>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</si>
  <si>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</si>
  <si>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</si>
  <si>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</si>
  <si>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</si>
  <si>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</si>
  <si>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</si>
  <si>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</si>
  <si>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</si>
  <si>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</si>
  <si>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</si>
  <si>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</si>
  <si>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</si>
  <si>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</si>
  <si>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</si>
  <si>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</si>
  <si>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</si>
  <si>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</si>
  <si>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</si>
  <si>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</si>
  <si>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</si>
  <si>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</si>
  <si>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</si>
  <si>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</si>
  <si>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</si>
  <si>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</si>
  <si>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</si>
  <si>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</si>
  <si>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</si>
  <si>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</si>
  <si>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</si>
  <si>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</si>
  <si>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</si>
  <si>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</si>
  <si>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</si>
  <si>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</si>
  <si>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</si>
  <si>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</si>
  <si>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</si>
  <si>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</si>
  <si>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</si>
  <si>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</si>
  <si>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</si>
  <si>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</si>
  <si>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</si>
  <si>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</si>
  <si>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</si>
  <si>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</si>
  <si>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</si>
  <si>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</si>
  <si>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</si>
  <si>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</si>
  <si>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</si>
  <si>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</si>
  <si>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</si>
  <si>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</si>
  <si>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</si>
  <si>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</si>
  <si>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</si>
  <si>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</si>
  <si>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</si>
  <si>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</si>
  <si>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</si>
  <si>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</si>
  <si>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</si>
  <si>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</si>
  <si>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</si>
  <si>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</si>
  <si>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</si>
  <si>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</si>
  <si>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</si>
  <si>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</si>
  <si>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</si>
  <si>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</si>
  <si>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</si>
  <si>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</si>
  <si>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</si>
  <si>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</si>
  <si>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</si>
  <si>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</si>
  <si>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</si>
  <si>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</si>
  <si>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</si>
  <si>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</si>
  <si>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</si>
  <si>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</si>
  <si>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</si>
  <si>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</si>
  <si>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</si>
  <si>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</si>
  <si>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</si>
  <si>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</si>
  <si>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</si>
  <si>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</si>
  <si>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</si>
  <si>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</si>
  <si>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</si>
  <si>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</si>
  <si>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</si>
  <si>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</si>
  <si>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</si>
  <si>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</si>
  <si>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</si>
  <si>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</si>
  <si>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</si>
  <si>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</si>
  <si>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</si>
  <si>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</si>
  <si>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</si>
  <si>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</si>
  <si>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</si>
  <si>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</si>
  <si>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</si>
  <si>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</si>
  <si>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</si>
  <si>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</si>
  <si>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</si>
  <si>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</si>
  <si>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</si>
  <si>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</si>
  <si>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</si>
  <si>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</si>
  <si>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</si>
  <si>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</si>
  <si>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</si>
  <si>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</si>
  <si>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</si>
  <si>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</si>
  <si>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</si>
  <si>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</si>
  <si>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</si>
  <si>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</si>
  <si>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</si>
  <si>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</si>
  <si>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</si>
  <si>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</si>
  <si>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</si>
  <si>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</si>
  <si>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</si>
  <si>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</si>
  <si>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</si>
  <si>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</si>
  <si>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</si>
  <si>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</si>
  <si>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</si>
  <si>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</si>
  <si>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</si>
  <si>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</si>
  <si>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</si>
  <si>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</si>
  <si>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</si>
  <si>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</si>
  <si>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</si>
  <si>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</si>
  <si>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</si>
  <si>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</si>
  <si>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</si>
  <si>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</si>
  <si>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</si>
  <si>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</si>
  <si>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</si>
  <si>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</si>
  <si>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</si>
  <si>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</si>
  <si>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</si>
  <si>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</si>
  <si>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</si>
  <si>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</si>
  <si>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</si>
  <si>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</si>
  <si>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</si>
  <si>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</si>
  <si>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</si>
  <si>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</si>
  <si>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</si>
  <si>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</si>
  <si>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</si>
  <si>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</si>
  <si>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</si>
  <si>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</si>
  <si>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</si>
  <si>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</si>
  <si>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</si>
  <si>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</si>
  <si>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</si>
  <si>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</si>
  <si>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</si>
  <si>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</si>
  <si>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</si>
  <si>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</si>
  <si>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</si>
  <si>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</si>
  <si>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</si>
  <si>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</si>
  <si>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</si>
  <si>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</si>
  <si>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</si>
  <si>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</si>
  <si>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</si>
  <si>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</si>
  <si>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</si>
  <si>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</si>
  <si>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</si>
  <si>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</si>
  <si>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</si>
  <si>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</si>
  <si>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</si>
  <si>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</si>
  <si>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</si>
  <si>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</si>
  <si>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</si>
  <si>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</si>
  <si>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</si>
  <si>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</si>
  <si>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</si>
  <si>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</si>
  <si>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</si>
  <si>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</si>
  <si>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</si>
  <si>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</si>
  <si>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</si>
  <si>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</si>
  <si>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</si>
  <si>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</si>
  <si>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</si>
  <si>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</si>
  <si>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</si>
  <si>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</si>
  <si>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</si>
  <si>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</si>
  <si>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</si>
  <si>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</si>
  <si>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</si>
  <si>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</si>
  <si>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</si>
  <si>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</si>
  <si>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</si>
  <si>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</si>
  <si>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</si>
  <si>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</si>
  <si>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</si>
  <si>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</si>
  <si>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</si>
  <si>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</si>
  <si>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</si>
  <si>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</si>
  <si>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</si>
  <si>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</si>
  <si>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</si>
  <si>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</si>
  <si>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</si>
  <si>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</si>
  <si>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</si>
  <si>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</si>
  <si>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</si>
  <si>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</si>
  <si>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</si>
  <si>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</si>
  <si>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</si>
  <si>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</si>
  <si>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</si>
  <si>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</si>
  <si>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</si>
  <si>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</si>
  <si>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</si>
  <si>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</si>
  <si>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</si>
  <si>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</si>
  <si>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</si>
  <si>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</si>
  <si>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</si>
  <si>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</si>
  <si>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</si>
  <si>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</si>
  <si>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</si>
  <si>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</si>
  <si>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</si>
  <si>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</si>
  <si>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</si>
  <si>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</si>
  <si>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</si>
  <si>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</si>
  <si>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</si>
  <si>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</si>
  <si>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</si>
  <si>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</si>
  <si>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</si>
  <si>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</si>
  <si>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</si>
  <si>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</si>
  <si>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</si>
  <si>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</si>
  <si>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</si>
  <si>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</si>
  <si>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</si>
  <si>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</si>
  <si>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</si>
  <si>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</si>
  <si>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</si>
  <si>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</si>
  <si>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</si>
  <si>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</si>
  <si>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</si>
  <si>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</si>
  <si>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</si>
  <si>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</si>
  <si>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</si>
  <si>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</si>
  <si>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</si>
  <si>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</si>
  <si>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</si>
  <si>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</si>
  <si>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</si>
  <si>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</si>
  <si>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</si>
  <si>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</si>
  <si>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</si>
  <si>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</si>
  <si>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</si>
  <si>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</si>
  <si>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</si>
  <si>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</si>
  <si>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</si>
  <si>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</si>
  <si>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</si>
  <si>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</si>
  <si>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</si>
  <si>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</si>
  <si>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</si>
  <si>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</si>
  <si>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</si>
  <si>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</si>
  <si>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</si>
  <si>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</si>
  <si>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</si>
  <si>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</si>
  <si>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</si>
  <si>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</si>
  <si>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</si>
  <si>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</si>
  <si>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</si>
  <si>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</si>
  <si>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</si>
  <si>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</si>
  <si>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</si>
  <si>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</si>
  <si>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</si>
  <si>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</si>
  <si>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</si>
  <si>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</si>
  <si>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</si>
  <si>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</si>
  <si>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</si>
  <si>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</si>
  <si>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</si>
  <si>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</si>
  <si>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</si>
  <si>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</si>
  <si>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</si>
  <si>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</si>
  <si>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</si>
  <si>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</si>
  <si>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</si>
  <si>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</si>
  <si>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</si>
  <si>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</si>
  <si>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</si>
  <si>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</si>
  <si>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</si>
  <si>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</si>
  <si>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</si>
  <si>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</si>
  <si>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</si>
  <si>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</si>
  <si>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</si>
  <si>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</si>
  <si>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</si>
  <si>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</si>
  <si>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</si>
  <si>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</si>
  <si>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</si>
  <si>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</si>
  <si>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</si>
  <si>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</si>
  <si>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</si>
  <si>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</si>
  <si>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</si>
  <si>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</si>
  <si>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</si>
  <si>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</si>
  <si>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</si>
  <si>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</si>
  <si>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</si>
  <si>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</si>
  <si>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</si>
  <si>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</si>
  <si>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</si>
  <si>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</si>
  <si>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</si>
  <si>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</si>
  <si>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</si>
  <si>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</si>
  <si>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</si>
  <si>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</si>
  <si>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</si>
  <si>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</si>
  <si>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</si>
  <si>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</si>
  <si>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</si>
  <si>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</si>
  <si>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</si>
  <si>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</si>
  <si>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</si>
  <si>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</si>
  <si>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</si>
  <si>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</si>
  <si>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</si>
  <si>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</si>
  <si>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</si>
  <si>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</si>
  <si>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</si>
  <si>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</si>
  <si>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</si>
  <si>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</si>
  <si>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</si>
  <si>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</si>
  <si>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</si>
  <si>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</si>
  <si>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</si>
  <si>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</si>
  <si>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</si>
  <si>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</si>
  <si>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</si>
  <si>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</si>
  <si>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</si>
  <si>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</si>
  <si>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</si>
  <si>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</si>
  <si>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</si>
  <si>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</si>
  <si>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</si>
  <si>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</si>
  <si>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</si>
  <si>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</si>
  <si>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</si>
  <si>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</si>
  <si>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</si>
  <si>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</si>
  <si>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</si>
  <si>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</si>
  <si>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</si>
  <si>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</si>
  <si>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</si>
  <si>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</si>
  <si>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</si>
  <si>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</si>
  <si>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</si>
  <si>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</si>
  <si>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</si>
  <si>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</si>
  <si>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</si>
  <si>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</si>
  <si>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</si>
  <si>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</si>
  <si>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</si>
  <si>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</si>
  <si>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</si>
  <si>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</si>
  <si>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</si>
  <si>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</si>
  <si>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</si>
  <si>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</si>
  <si>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</si>
  <si>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</si>
  <si>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</si>
  <si>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</si>
  <si>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</si>
  <si>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</si>
  <si>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</si>
  <si>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</si>
  <si>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</si>
  <si>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</si>
  <si>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</si>
  <si>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</si>
  <si>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</si>
  <si>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</si>
  <si>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</si>
  <si>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</si>
  <si>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</si>
  <si>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</si>
  <si>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</si>
  <si>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</si>
  <si>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</si>
  <si>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</si>
  <si>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</si>
  <si>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</si>
  <si>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</si>
  <si>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</si>
  <si>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</si>
  <si>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</si>
  <si>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</si>
  <si>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</si>
  <si>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</si>
  <si>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</si>
  <si>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</si>
  <si>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</si>
  <si>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</si>
  <si>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</si>
  <si>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</si>
  <si>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</si>
  <si>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</si>
  <si>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</si>
  <si>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</si>
  <si>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</si>
  <si>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</si>
  <si>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</si>
  <si>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</si>
  <si>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</si>
  <si>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</si>
  <si>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</si>
  <si>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</si>
  <si>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</si>
  <si>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</si>
  <si>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</si>
  <si>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</si>
  <si>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</si>
  <si>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</si>
  <si>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</si>
  <si>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</si>
  <si>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</si>
  <si>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</si>
  <si>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</si>
  <si>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</si>
  <si>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</si>
  <si>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</si>
  <si>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</si>
  <si>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</si>
  <si>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</si>
  <si>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</si>
  <si>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</si>
  <si>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</si>
  <si>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</si>
  <si>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</si>
  <si>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</si>
  <si>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</si>
  <si>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</si>
  <si>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</si>
  <si>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</si>
  <si>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</si>
  <si>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</si>
  <si>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</si>
  <si>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</si>
  <si>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</si>
  <si>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</si>
  <si>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</si>
  <si>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</si>
  <si>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</si>
  <si>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</si>
  <si>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</si>
  <si>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</si>
  <si>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</si>
  <si>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</si>
  <si>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</si>
  <si>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</si>
  <si>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</si>
  <si>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</si>
  <si>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</si>
  <si>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</si>
  <si>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</si>
  <si>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</si>
  <si>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</si>
  <si>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</si>
  <si>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</si>
  <si>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</si>
  <si>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</si>
  <si>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</si>
  <si>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</si>
  <si>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</si>
  <si>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</si>
  <si>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</si>
  <si>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</si>
  <si>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</si>
  <si>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</si>
  <si>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</si>
  <si>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</si>
  <si>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</si>
  <si>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</si>
  <si>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</si>
  <si>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</si>
  <si>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</si>
  <si>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</si>
  <si>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</si>
  <si>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</si>
  <si>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</si>
  <si>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</si>
  <si>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</si>
  <si>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</si>
  <si>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</si>
  <si>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</si>
  <si>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</si>
  <si>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</si>
  <si>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</si>
  <si>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</si>
  <si>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</si>
  <si>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</si>
  <si>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</si>
  <si>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</si>
  <si>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</si>
  <si>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</si>
  <si>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</si>
  <si>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</si>
  <si>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</si>
  <si>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</si>
  <si>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</si>
  <si>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</si>
  <si>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</si>
  <si>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</si>
  <si>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</si>
  <si>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</si>
  <si>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</si>
  <si>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</si>
  <si>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</si>
  <si>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</si>
  <si>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</si>
  <si>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</si>
  <si>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</si>
  <si>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</si>
  <si>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</si>
  <si>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</si>
  <si>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</si>
  <si>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</si>
  <si>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</si>
  <si>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</si>
  <si>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</si>
  <si>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</si>
  <si>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</si>
  <si>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</si>
  <si>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</si>
  <si>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</si>
  <si>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</si>
  <si>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</si>
  <si>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</si>
  <si>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</si>
  <si>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</si>
  <si>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</si>
  <si>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</si>
  <si>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</si>
  <si>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</si>
  <si>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</si>
  <si>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</si>
  <si>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</si>
  <si>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</si>
  <si>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</si>
  <si>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</si>
  <si>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</si>
  <si>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</si>
  <si>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</si>
  <si>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</si>
  <si>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</si>
  <si>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</si>
  <si>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</si>
  <si>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</si>
  <si>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</si>
  <si>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</si>
  <si>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</si>
  <si>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</si>
  <si>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</si>
  <si>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</si>
  <si>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</si>
  <si>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</si>
  <si>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</si>
  <si>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</si>
  <si>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</si>
  <si>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</si>
  <si>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</si>
  <si>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</si>
  <si>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</si>
  <si>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</si>
  <si>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</si>
  <si>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</si>
  <si>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</si>
  <si>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</si>
  <si>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</si>
  <si>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</si>
  <si>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</si>
  <si>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</si>
  <si>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</si>
  <si>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</si>
  <si>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</si>
  <si>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</si>
  <si>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</si>
  <si>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</si>
  <si>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</si>
  <si>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</si>
  <si>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</si>
  <si>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</si>
  <si>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</si>
  <si>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</si>
  <si>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</si>
  <si>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</si>
  <si>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</si>
  <si>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</si>
  <si>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</si>
  <si>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</si>
  <si>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</si>
  <si>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</si>
  <si>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</si>
  <si>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</si>
  <si>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</si>
  <si>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</si>
  <si>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</si>
  <si>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</si>
  <si>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</si>
  <si>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</si>
  <si>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</si>
  <si>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</si>
  <si>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</si>
  <si>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</si>
  <si>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</si>
  <si>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</si>
  <si>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</si>
  <si>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</si>
  <si>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</si>
  <si>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</si>
  <si>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</si>
  <si>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</si>
  <si>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</si>
  <si>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</si>
  <si>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</si>
  <si>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</si>
  <si>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</si>
  <si>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</si>
  <si>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</si>
  <si>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</si>
  <si>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</si>
  <si>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</si>
  <si>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</si>
  <si>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</si>
  <si>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</si>
  <si>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</si>
  <si>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</si>
  <si>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</si>
  <si>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</si>
  <si>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</si>
  <si>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</si>
  <si>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</si>
  <si>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</si>
  <si>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</si>
  <si>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</si>
  <si>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</si>
  <si>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</si>
  <si>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</si>
  <si>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</si>
  <si>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</si>
  <si>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</si>
  <si>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</si>
  <si>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</si>
  <si>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</si>
  <si>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</si>
  <si>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</si>
  <si>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</si>
  <si>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</si>
  <si>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</si>
  <si>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</si>
  <si>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</si>
  <si>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</si>
  <si>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</si>
  <si>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</si>
  <si>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</si>
  <si>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</si>
  <si>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</si>
  <si>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</si>
  <si>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</si>
  <si>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</si>
  <si>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</si>
  <si>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</si>
  <si>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</si>
  <si>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</si>
  <si>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</si>
  <si>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</si>
  <si>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</si>
  <si>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</si>
  <si>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</si>
  <si>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</si>
  <si>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</si>
  <si>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</si>
  <si>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</si>
  <si>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</si>
  <si>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</si>
  <si>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</si>
  <si>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</si>
  <si>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</si>
  <si>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</si>
  <si>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</si>
  <si>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</si>
  <si>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</si>
  <si>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</si>
  <si>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</si>
  <si>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</si>
  <si>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</si>
  <si>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</si>
  <si>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</si>
  <si>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</si>
  <si>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</si>
  <si>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</si>
  <si>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</si>
  <si>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</si>
  <si>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</si>
  <si>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</si>
  <si>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</si>
  <si>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</si>
  <si>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</si>
  <si>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</si>
  <si>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</si>
  <si>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</si>
  <si>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</si>
  <si>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</si>
  <si>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</si>
  <si>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</si>
  <si>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</si>
  <si>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</si>
  <si>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</si>
  <si>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</si>
  <si>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</si>
  <si>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</si>
  <si>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</si>
  <si>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</si>
  <si>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</si>
  <si>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</si>
  <si>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</si>
  <si>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</si>
  <si>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</si>
  <si>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</si>
  <si>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</si>
  <si>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</si>
  <si>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</si>
  <si>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</si>
  <si>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</si>
  <si>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</si>
  <si>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</si>
  <si>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</si>
  <si>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</si>
  <si>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</si>
  <si>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</si>
  <si>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</si>
  <si>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</si>
  <si>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</si>
  <si>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</si>
  <si>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</si>
  <si>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</si>
  <si>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</si>
  <si>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</si>
  <si>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</si>
  <si>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</si>
  <si>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</si>
  <si>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</si>
  <si>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</si>
  <si>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</si>
  <si>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</si>
  <si>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</si>
  <si>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</si>
  <si>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</si>
  <si>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</si>
  <si>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</si>
  <si>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</si>
  <si>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</si>
  <si>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</si>
  <si>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</si>
  <si>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</si>
  <si>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</si>
  <si>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</si>
  <si>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</si>
  <si>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</si>
  <si>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</si>
  <si>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</si>
  <si>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</si>
  <si>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</si>
  <si>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</si>
  <si>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</si>
  <si>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</si>
  <si>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</si>
  <si>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</si>
  <si>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</si>
  <si>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</si>
  <si>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</si>
  <si>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</si>
  <si>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</si>
  <si>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</si>
  <si>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</si>
  <si>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</si>
  <si>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</si>
  <si>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</si>
  <si>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</si>
  <si>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</si>
  <si>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</si>
  <si>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</si>
  <si>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</si>
  <si>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</si>
  <si>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</si>
  <si>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</si>
  <si>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</si>
  <si>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</si>
  <si>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</si>
  <si>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</si>
  <si>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</si>
  <si>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</si>
  <si>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</si>
  <si>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</si>
  <si>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</si>
  <si>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</si>
  <si>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</si>
  <si>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</si>
  <si>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</si>
  <si>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</si>
  <si>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</si>
  <si>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</si>
  <si>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</si>
  <si>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</si>
  <si>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</si>
  <si>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</si>
  <si>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</si>
  <si>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</si>
  <si>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</si>
  <si>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</si>
  <si>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</si>
  <si>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</si>
  <si>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</si>
  <si>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</si>
  <si>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</si>
  <si>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</si>
  <si>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</si>
  <si>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</si>
  <si>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</si>
  <si>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</si>
  <si>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</si>
  <si>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</si>
  <si>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</si>
  <si>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</si>
  <si>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</si>
  <si>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</si>
  <si>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</si>
  <si>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</si>
  <si>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</si>
  <si>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</si>
  <si>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</si>
  <si>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</si>
  <si>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</si>
  <si>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</si>
  <si>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</si>
  <si>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</si>
  <si>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</si>
  <si>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</si>
  <si>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</si>
  <si>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</si>
  <si>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</si>
  <si>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</si>
  <si>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</si>
  <si>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</si>
  <si>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</si>
  <si>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</si>
  <si>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</si>
  <si>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</si>
  <si>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</si>
  <si>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</si>
  <si>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</si>
  <si>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</si>
  <si>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</si>
  <si>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</si>
  <si>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</si>
  <si>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</si>
  <si>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</si>
  <si>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</si>
  <si>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</si>
  <si>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</si>
  <si>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</si>
  <si>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</si>
  <si>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</si>
  <si>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</si>
  <si>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</si>
  <si>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</si>
  <si>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</si>
  <si>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</si>
  <si>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</si>
  <si>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</si>
  <si>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</si>
  <si>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</si>
  <si>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</si>
  <si>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</si>
  <si>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</si>
  <si>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</si>
  <si>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</si>
  <si>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</si>
  <si>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</si>
  <si>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</si>
  <si>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</si>
  <si>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</si>
  <si>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</si>
  <si>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</si>
  <si>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</si>
  <si>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</si>
  <si>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</si>
  <si>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</si>
  <si>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</si>
  <si>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</si>
  <si>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</si>
  <si>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</si>
  <si>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</si>
  <si>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</si>
  <si>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</si>
  <si>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</si>
  <si>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</si>
  <si>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</si>
  <si>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</si>
  <si>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</si>
  <si>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</si>
  <si>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</si>
  <si>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</si>
  <si>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</si>
  <si>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</si>
  <si>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</si>
  <si>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</si>
  <si>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</si>
  <si>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</si>
  <si>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</si>
  <si>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</si>
  <si>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</si>
  <si>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</si>
  <si>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</si>
  <si>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</si>
  <si>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</si>
  <si>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</si>
  <si>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</si>
  <si>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</si>
  <si>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</si>
  <si>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</si>
  <si>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</si>
  <si>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</si>
  <si>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</si>
  <si>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</si>
  <si>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</si>
  <si>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</si>
  <si>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</si>
  <si>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</si>
  <si>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</si>
  <si>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</si>
  <si>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</si>
  <si>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</si>
  <si>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</si>
  <si>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</si>
  <si>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</si>
  <si>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</si>
  <si>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</si>
  <si>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</si>
  <si>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</si>
  <si>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</si>
  <si>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</si>
  <si>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</si>
  <si>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</si>
  <si>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</si>
  <si>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</si>
  <si>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</si>
  <si>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</si>
  <si>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</si>
  <si>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</si>
  <si>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</si>
  <si>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</si>
  <si>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</si>
  <si>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</si>
  <si>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</si>
  <si>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</si>
  <si>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</si>
  <si>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</si>
  <si>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</si>
  <si>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</si>
  <si>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</si>
  <si>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</si>
  <si>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</si>
  <si>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</si>
  <si>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</si>
  <si>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</si>
  <si>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</si>
  <si>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</si>
  <si>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</si>
  <si>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</si>
  <si>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</si>
  <si>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</si>
  <si>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</si>
  <si>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</si>
  <si>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</si>
  <si>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</si>
  <si>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</si>
  <si>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</si>
  <si>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</si>
  <si>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</si>
  <si>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</si>
  <si>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</si>
  <si>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</si>
  <si>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</si>
  <si>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</si>
  <si>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</si>
  <si>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</si>
  <si>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</si>
  <si>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</si>
  <si>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</si>
  <si>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</si>
  <si>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</si>
  <si>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</si>
  <si>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</si>
  <si>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</si>
  <si>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</si>
  <si>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</si>
  <si>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</si>
  <si>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</si>
  <si>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</si>
  <si>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</si>
  <si>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</si>
  <si>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</si>
  <si>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</si>
  <si>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</si>
  <si>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</si>
  <si>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</si>
  <si>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</si>
  <si>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</si>
  <si>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</si>
  <si>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</si>
  <si>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</si>
  <si>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</si>
  <si>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</si>
  <si>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</si>
  <si>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</si>
  <si>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</si>
  <si>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</si>
  <si>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</si>
  <si>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</si>
  <si>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</si>
  <si>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</si>
  <si>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</si>
  <si>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</si>
  <si>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</si>
  <si>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</si>
  <si>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</si>
  <si>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</si>
  <si>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</si>
  <si>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</si>
  <si>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</si>
  <si>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</si>
  <si>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</si>
  <si>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</si>
  <si>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</si>
  <si>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</si>
  <si>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</si>
  <si>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</si>
  <si>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</si>
  <si>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</si>
  <si>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</si>
  <si>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</si>
  <si>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</si>
  <si>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</si>
  <si>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</si>
  <si>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</si>
  <si>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</si>
  <si>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</si>
  <si>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</si>
  <si>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</si>
  <si>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</si>
  <si>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</si>
  <si>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</si>
  <si>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</si>
  <si>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</si>
  <si>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</si>
  <si>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</si>
  <si>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</si>
  <si>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</si>
  <si>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</si>
  <si>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</si>
  <si>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</si>
  <si>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</si>
  <si>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</si>
  <si>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</si>
  <si>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</si>
  <si>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</si>
  <si>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</si>
  <si>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</si>
  <si>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</si>
  <si>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</si>
  <si>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</si>
  <si>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</si>
  <si>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</si>
  <si>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</si>
  <si>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</si>
  <si>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</si>
  <si>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</si>
  <si>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</si>
  <si>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</si>
  <si>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</si>
  <si>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</si>
  <si>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</si>
  <si>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</si>
  <si>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</si>
  <si>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</si>
  <si>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</si>
  <si>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</si>
  <si>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</si>
  <si>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</si>
  <si>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</si>
  <si>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</si>
  <si>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</si>
  <si>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</si>
  <si>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</si>
  <si>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</si>
  <si>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</si>
  <si>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</si>
  <si>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</si>
  <si>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</si>
  <si>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</si>
  <si>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</si>
  <si>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</si>
  <si>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</si>
  <si>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</si>
  <si>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</si>
  <si>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</si>
  <si>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</si>
  <si>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</si>
  <si>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</si>
  <si>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</si>
  <si>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</si>
  <si>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</si>
  <si>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</si>
  <si>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</si>
  <si>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</si>
  <si>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</si>
  <si>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</si>
  <si>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</si>
  <si>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</si>
  <si>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</si>
  <si>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</si>
  <si>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</si>
  <si>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</si>
  <si>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</si>
  <si>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</si>
  <si>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</si>
  <si>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</si>
  <si>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</si>
  <si>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</si>
  <si>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</si>
  <si>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</si>
  <si>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</si>
  <si>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</si>
  <si>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</si>
  <si>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</si>
  <si>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</si>
  <si>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</si>
  <si>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</si>
  <si>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</si>
  <si>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</si>
  <si>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</si>
  <si>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</si>
  <si>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</si>
  <si>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</si>
  <si>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</si>
  <si>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</si>
  <si>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</si>
  <si>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</si>
  <si>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</si>
  <si>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</si>
  <si>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</si>
  <si>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</si>
  <si>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</si>
  <si>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</si>
  <si>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</si>
  <si>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</si>
  <si>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</si>
  <si>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</si>
  <si>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</si>
  <si>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</si>
  <si>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</si>
  <si>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</si>
  <si>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</si>
  <si>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</si>
  <si>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</si>
  <si>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</si>
  <si>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</si>
  <si>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</si>
  <si>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</si>
  <si>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</si>
  <si>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</si>
  <si>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</si>
  <si>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</si>
  <si>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</si>
  <si>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</si>
  <si>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</si>
  <si>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</si>
  <si>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</si>
  <si>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</si>
  <si>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</si>
  <si>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</si>
  <si>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</si>
  <si>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</si>
  <si>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</si>
  <si>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</si>
  <si>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</si>
  <si>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</si>
  <si>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</si>
  <si>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</si>
  <si>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</si>
  <si>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</si>
  <si>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</si>
  <si>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</si>
  <si>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</si>
  <si>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</si>
  <si>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</si>
  <si>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</si>
  <si>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</si>
  <si>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</si>
  <si>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</si>
  <si>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</si>
  <si>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</si>
  <si>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</si>
  <si>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</si>
  <si>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</si>
  <si>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</si>
  <si>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</si>
  <si>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</si>
  <si>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</si>
  <si>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</si>
  <si>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</si>
  <si>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</si>
  <si>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</si>
  <si>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</si>
  <si>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</si>
  <si>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</si>
  <si>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</si>
  <si>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</si>
  <si>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</si>
  <si>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</si>
  <si>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</si>
  <si>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</si>
  <si>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</si>
  <si>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</si>
  <si>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</si>
  <si>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</si>
  <si>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</si>
  <si>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</si>
  <si>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</si>
  <si>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</si>
  <si>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</si>
  <si>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</si>
  <si>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</si>
  <si>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</si>
  <si>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</si>
  <si>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</si>
  <si>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</si>
  <si>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</si>
  <si>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</si>
  <si>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</si>
  <si>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</si>
  <si>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</si>
  <si>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</si>
  <si>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</si>
  <si>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</si>
  <si>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</si>
  <si>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</si>
  <si>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</si>
  <si>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</si>
  <si>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</si>
  <si>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</si>
  <si>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</si>
  <si>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</si>
  <si>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</si>
  <si>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</si>
  <si>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</si>
  <si>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</si>
  <si>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</si>
  <si>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</si>
  <si>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</si>
  <si>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</si>
  <si>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</si>
  <si>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</si>
  <si>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</si>
  <si>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</si>
  <si>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</si>
  <si>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</si>
  <si>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</si>
  <si>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</si>
  <si>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</si>
  <si>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</si>
  <si>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</si>
  <si>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</si>
  <si>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</si>
  <si>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</si>
  <si>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</si>
  <si>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</si>
  <si>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</si>
  <si>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</si>
  <si>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</si>
  <si>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</si>
  <si>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</si>
  <si>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</si>
  <si>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</si>
  <si>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</si>
  <si>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</si>
  <si>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</si>
  <si>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</si>
  <si>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</si>
  <si>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</si>
  <si>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</si>
  <si>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</si>
  <si>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</si>
  <si>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</si>
  <si>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</si>
  <si>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</si>
  <si>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</si>
  <si>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</si>
  <si>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</si>
  <si>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</si>
  <si>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</si>
  <si>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</si>
  <si>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</si>
  <si>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</si>
  <si>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</si>
  <si>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</si>
  <si>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</si>
  <si>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</si>
  <si>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</si>
  <si>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</si>
  <si>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</si>
  <si>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</si>
  <si>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</si>
  <si>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</si>
  <si>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</si>
  <si>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</si>
  <si>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</si>
  <si>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</si>
  <si>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</si>
  <si>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</si>
  <si>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</si>
  <si>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</si>
  <si>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</si>
  <si>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</si>
  <si>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</si>
  <si>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</si>
  <si>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</si>
  <si>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</si>
  <si>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</si>
  <si>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</si>
  <si>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</si>
  <si>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</si>
  <si>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</si>
  <si>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</si>
  <si>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</si>
  <si>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</si>
  <si>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</si>
  <si>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</si>
  <si>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</si>
  <si>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</si>
  <si>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</si>
  <si>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</si>
  <si>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</si>
  <si>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</si>
  <si>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</si>
  <si>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</si>
  <si>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</si>
  <si>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</si>
  <si>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</si>
  <si>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</si>
  <si>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</si>
  <si>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</si>
  <si>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</si>
  <si>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</si>
  <si>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</si>
  <si>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</si>
  <si>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</si>
  <si>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</si>
  <si>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</si>
  <si>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</si>
  <si>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</si>
  <si>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</si>
  <si>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</si>
  <si>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</si>
  <si>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</si>
  <si>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</si>
  <si>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</si>
  <si>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</si>
  <si>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</si>
  <si>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</si>
  <si>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</si>
  <si>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</si>
  <si>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</si>
  <si>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</si>
  <si>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</si>
  <si>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</si>
  <si>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</si>
  <si>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</si>
  <si>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</si>
  <si>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</si>
  <si>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</si>
  <si>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</si>
  <si>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</si>
  <si>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</si>
  <si>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</si>
  <si>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</si>
  <si>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</si>
  <si>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</si>
  <si>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</si>
  <si>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</si>
  <si>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</si>
  <si>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</si>
  <si>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</si>
  <si>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</si>
  <si>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</si>
  <si>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</si>
  <si>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</si>
  <si>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</si>
  <si>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</si>
  <si>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</si>
  <si>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</si>
  <si>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</si>
  <si>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</si>
  <si>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</si>
  <si>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</si>
  <si>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</si>
  <si>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</si>
  <si>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</si>
  <si>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</si>
  <si>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</si>
  <si>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</si>
  <si>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</si>
  <si>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</si>
  <si>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</si>
  <si>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</si>
  <si>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</si>
  <si>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</si>
  <si>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</si>
  <si>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</si>
  <si>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</si>
  <si>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</si>
  <si>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</si>
  <si>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</si>
  <si>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</si>
  <si>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</si>
  <si>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</si>
  <si>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</si>
  <si>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</si>
  <si>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</si>
  <si>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</si>
  <si>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</si>
  <si>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</si>
  <si>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</si>
  <si>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</si>
  <si>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</si>
  <si>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</si>
  <si>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</si>
  <si>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</si>
  <si>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</si>
  <si>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</si>
  <si>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</si>
  <si>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</si>
  <si>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</si>
  <si>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</si>
  <si>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</si>
  <si>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</si>
  <si>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</si>
  <si>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</si>
  <si>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</si>
  <si>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</si>
  <si>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</si>
  <si>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</si>
  <si>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</si>
  <si>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</si>
  <si>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</si>
  <si>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</si>
  <si>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</si>
  <si>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</si>
  <si>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</si>
  <si>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</si>
  <si>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</si>
  <si>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</si>
  <si>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</si>
  <si>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</si>
  <si>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</si>
  <si>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</si>
  <si>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</si>
  <si>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</si>
  <si>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</si>
  <si>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</si>
  <si>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</si>
  <si>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</si>
  <si>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</si>
  <si>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</si>
  <si>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</si>
  <si>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</si>
  <si>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</si>
  <si>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</si>
  <si>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</si>
  <si>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</si>
  <si>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</si>
  <si>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</si>
  <si>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</si>
  <si>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</si>
  <si>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</si>
  <si>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</si>
  <si>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</si>
  <si>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</si>
  <si>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</si>
  <si>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</si>
  <si>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</si>
  <si>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</si>
  <si>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</si>
  <si>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</si>
  <si>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</si>
  <si>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</si>
  <si>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</si>
  <si>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</si>
  <si>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</si>
  <si>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</si>
  <si>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</si>
  <si>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</si>
  <si>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</si>
  <si>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</si>
  <si>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</si>
  <si>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</si>
  <si>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</si>
  <si>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</si>
  <si>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</si>
  <si>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</si>
  <si>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</si>
  <si>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</si>
  <si>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</si>
  <si>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</si>
  <si>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</si>
  <si>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</si>
  <si>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</si>
  <si>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</si>
  <si>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</si>
  <si>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</si>
  <si>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</si>
  <si>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</si>
  <si>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</si>
  <si>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</si>
  <si>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</si>
  <si>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</si>
  <si>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</si>
  <si>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</si>
  <si>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</si>
  <si>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</si>
  <si>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</si>
  <si>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</si>
  <si>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</si>
  <si>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</si>
  <si>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</si>
  <si>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</si>
  <si>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</si>
  <si>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</si>
  <si>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</si>
  <si>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</si>
  <si>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</si>
  <si>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</si>
  <si>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</si>
  <si>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</si>
  <si>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</si>
  <si>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</si>
  <si>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</si>
  <si>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</si>
  <si>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</si>
  <si>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</si>
  <si>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</si>
  <si>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</si>
  <si>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</si>
  <si>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</si>
  <si>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</si>
  <si>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</si>
  <si>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</si>
  <si>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</si>
  <si>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</si>
  <si>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</si>
  <si>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</si>
  <si>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</si>
  <si>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</si>
  <si>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</si>
  <si>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</si>
  <si>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</si>
  <si>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</si>
  <si>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</si>
  <si>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</si>
  <si>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</si>
  <si>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</si>
  <si>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</si>
  <si>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</si>
  <si>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</si>
  <si>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</si>
  <si>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</si>
  <si>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</si>
  <si>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</si>
  <si>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</si>
  <si>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</si>
  <si>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</si>
  <si>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</si>
  <si>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</si>
  <si>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</si>
  <si>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</si>
  <si>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</si>
  <si>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</si>
  <si>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</si>
  <si>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</si>
  <si>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</si>
  <si>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</si>
  <si>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</si>
  <si>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</si>
  <si>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</si>
  <si>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</si>
  <si>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</si>
  <si>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</si>
  <si>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</si>
  <si>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</si>
  <si>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</si>
  <si>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</si>
  <si>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</si>
  <si>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</si>
  <si>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</si>
  <si>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</si>
  <si>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</si>
  <si>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</si>
  <si>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</si>
  <si>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</si>
  <si>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</si>
  <si>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</si>
  <si>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</si>
  <si>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</si>
  <si>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</si>
  <si>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</si>
  <si>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</si>
  <si>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</si>
  <si>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</si>
  <si>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</si>
  <si>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</si>
  <si>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</si>
  <si>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</si>
  <si>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</si>
  <si>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</si>
  <si>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</si>
  <si>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</si>
  <si>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</si>
  <si>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</si>
  <si>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</si>
  <si>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</si>
  <si>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</si>
  <si>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</si>
  <si>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</si>
  <si>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</si>
  <si>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</si>
  <si>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</si>
  <si>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</si>
  <si>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</si>
  <si>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</si>
  <si>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</si>
  <si>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</si>
  <si>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</si>
  <si>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</si>
  <si>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</si>
  <si>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</si>
  <si>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</si>
  <si>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</si>
  <si>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</si>
  <si>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</si>
  <si>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</si>
  <si>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</si>
  <si>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</si>
  <si>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</si>
  <si>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</si>
  <si>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</si>
  <si>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</si>
  <si>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</si>
  <si>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</si>
  <si>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</si>
  <si>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</si>
  <si>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</si>
  <si>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</si>
  <si>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</si>
  <si>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</si>
  <si>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</si>
  <si>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</si>
  <si>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</si>
  <si>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</si>
  <si>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</si>
  <si>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</si>
  <si>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</si>
  <si>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</si>
  <si>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</si>
  <si>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</si>
  <si>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</si>
  <si>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</si>
  <si>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</si>
  <si>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</si>
  <si>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</si>
  <si>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</si>
  <si>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</si>
  <si>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</si>
  <si>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</si>
  <si>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</si>
  <si>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</si>
  <si>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</si>
  <si>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</si>
  <si>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</si>
  <si>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</si>
  <si>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</si>
  <si>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</si>
  <si>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</si>
  <si>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</si>
  <si>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</si>
  <si>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</si>
  <si>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</si>
  <si>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</si>
  <si>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</si>
  <si>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</si>
  <si>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</si>
  <si>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</si>
  <si>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</si>
  <si>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</si>
  <si>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</si>
  <si>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</si>
  <si>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</si>
  <si>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</si>
  <si>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</si>
  <si>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</si>
  <si>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</si>
  <si>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</si>
  <si>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</si>
  <si>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</si>
  <si>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</si>
  <si>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</si>
  <si>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</si>
  <si>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</si>
  <si>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</si>
  <si>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</si>
  <si>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</si>
  <si>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</si>
  <si>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</si>
  <si>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</si>
  <si>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</si>
  <si>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</si>
  <si>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</si>
  <si>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</si>
  <si>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</si>
  <si>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</si>
  <si>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</si>
  <si>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</si>
  <si>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</si>
  <si>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</si>
  <si>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</si>
  <si>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</si>
  <si>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</si>
  <si>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</si>
  <si>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</si>
  <si>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</si>
  <si>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</si>
  <si>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</si>
  <si>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</si>
  <si>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</si>
  <si>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</si>
  <si>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</si>
  <si>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</si>
  <si>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</si>
  <si>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</si>
  <si>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</si>
  <si>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</si>
  <si>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</si>
  <si>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</si>
  <si>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</si>
  <si>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</si>
  <si>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</si>
  <si>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</si>
  <si>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</si>
  <si>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</si>
  <si>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</si>
  <si>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</si>
  <si>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</si>
  <si>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</si>
  <si>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</si>
  <si>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</si>
  <si>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</si>
  <si>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</si>
  <si>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</si>
  <si>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</si>
  <si>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</si>
  <si>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</si>
  <si>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</si>
  <si>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</si>
  <si>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</si>
  <si>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</si>
  <si>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</si>
  <si>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</si>
  <si>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</si>
  <si>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</si>
  <si>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</si>
  <si>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</si>
  <si>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</si>
  <si>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</si>
  <si>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</si>
  <si>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</si>
  <si>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</si>
  <si>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</si>
  <si>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</si>
  <si>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</si>
  <si>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</si>
  <si>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</si>
  <si>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</si>
  <si>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</si>
  <si>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</si>
  <si>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</si>
  <si>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</si>
  <si>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</si>
  <si>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</si>
  <si>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</si>
  <si>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</si>
  <si>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</si>
  <si>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</si>
  <si>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</si>
  <si>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</si>
  <si>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</si>
  <si>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</si>
  <si>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</si>
  <si>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</si>
  <si>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</si>
  <si>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</si>
  <si>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</si>
  <si>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</si>
  <si>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</si>
  <si>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</si>
  <si>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</si>
  <si>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</si>
  <si>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</si>
  <si>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</si>
  <si>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</si>
  <si>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</si>
  <si>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</si>
  <si>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</si>
  <si>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</si>
  <si>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</si>
  <si>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</si>
  <si>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</si>
  <si>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</si>
  <si>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</si>
  <si>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</si>
  <si>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</si>
  <si>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</si>
  <si>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</si>
  <si>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</si>
  <si>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</si>
  <si>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</si>
  <si>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</si>
  <si>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</si>
  <si>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</si>
  <si>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</si>
  <si>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</si>
  <si>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</si>
  <si>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</si>
  <si>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</si>
  <si>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</si>
  <si>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</si>
  <si>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</si>
  <si>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</si>
  <si>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</si>
  <si>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</si>
  <si>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</si>
  <si>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</si>
  <si>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</si>
  <si>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</si>
  <si>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</si>
  <si>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</si>
  <si>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</si>
  <si>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</si>
  <si>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</si>
  <si>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</si>
  <si>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</si>
  <si>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</si>
  <si>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</si>
  <si>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</si>
  <si>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</si>
  <si>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</si>
  <si>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</si>
  <si>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</si>
  <si>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</si>
  <si>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</si>
  <si>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</si>
  <si>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</si>
  <si>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</si>
  <si>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</si>
  <si>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</si>
  <si>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</si>
  <si>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</si>
  <si>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</si>
  <si>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</si>
  <si>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</si>
  <si>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</si>
  <si>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</si>
  <si>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</si>
  <si>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</si>
  <si>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</si>
  <si>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</si>
  <si>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</si>
  <si>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</si>
  <si>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</si>
  <si>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</si>
  <si>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</si>
  <si>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</si>
  <si>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</si>
  <si>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</si>
  <si>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</si>
  <si>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</si>
  <si>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</si>
  <si>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</si>
  <si>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</si>
  <si>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</si>
  <si>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</si>
  <si>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</si>
  <si>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</si>
  <si>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</si>
  <si>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</si>
  <si>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</si>
  <si>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</si>
  <si>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</si>
  <si>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</si>
  <si>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</si>
  <si>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</si>
  <si>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</si>
  <si>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</si>
  <si>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</si>
  <si>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</si>
  <si>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</si>
  <si>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</si>
  <si>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</si>
  <si>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</si>
  <si>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</si>
  <si>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</si>
  <si>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</si>
  <si>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</si>
  <si>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</si>
  <si>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</si>
  <si>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</si>
  <si>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</si>
  <si>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</si>
  <si>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</si>
  <si>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</si>
  <si>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</si>
  <si>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</si>
  <si>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</si>
  <si>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</si>
  <si>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</si>
  <si>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</si>
  <si>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</si>
  <si>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</si>
  <si>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</si>
  <si>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</si>
  <si>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</si>
  <si>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</si>
  <si>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</si>
  <si>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</si>
  <si>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</si>
  <si>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</si>
  <si>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</si>
  <si>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</si>
  <si>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</si>
  <si>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</si>
  <si>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</si>
  <si>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</si>
  <si>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</si>
  <si>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</si>
  <si>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</si>
  <si>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</si>
  <si>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</si>
  <si>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</si>
  <si>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</si>
  <si>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</si>
  <si>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</si>
  <si>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</si>
  <si>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</si>
  <si>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</si>
  <si>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</si>
  <si>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</si>
  <si>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</si>
  <si>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</si>
  <si>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</si>
  <si>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</si>
  <si>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</si>
  <si>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</si>
  <si>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</si>
  <si>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</si>
  <si>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</si>
  <si>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</si>
  <si>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</si>
  <si>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</si>
  <si>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</si>
  <si>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</si>
  <si>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</si>
  <si>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</si>
  <si>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</si>
  <si>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</si>
  <si>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</si>
  <si>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</si>
  <si>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</si>
  <si>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</si>
  <si>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</si>
  <si>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</si>
  <si>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</si>
  <si>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</si>
  <si>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</si>
  <si>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</si>
  <si>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</si>
  <si>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</si>
  <si>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</si>
  <si>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</si>
  <si>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</si>
  <si>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</si>
  <si>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</si>
  <si>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</si>
  <si>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</si>
  <si>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</si>
  <si>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</si>
  <si>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</si>
  <si>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</si>
  <si>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</si>
  <si>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</si>
  <si>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</si>
  <si>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</si>
  <si>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</si>
  <si>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</si>
  <si>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</si>
  <si>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</si>
  <si>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</si>
  <si>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</si>
  <si>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</si>
  <si>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</si>
  <si>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</si>
  <si>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</si>
  <si>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</si>
  <si>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</si>
  <si>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</si>
  <si>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</si>
  <si>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</si>
  <si>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</si>
  <si>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</si>
  <si>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</si>
  <si>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</si>
  <si>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</si>
  <si>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</si>
  <si>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</si>
  <si>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</si>
  <si>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</si>
  <si>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</si>
  <si>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</si>
  <si>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</si>
  <si>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</si>
  <si>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</si>
  <si>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</si>
  <si>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</si>
  <si>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</si>
  <si>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</si>
  <si>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</si>
  <si>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</si>
  <si>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</si>
  <si>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</si>
  <si>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</si>
  <si>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</si>
  <si>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</si>
  <si>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</si>
  <si>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</si>
  <si>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</si>
  <si>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</si>
  <si>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</si>
  <si>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</si>
  <si>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</si>
  <si>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</si>
  <si>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</si>
  <si>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</si>
  <si>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</si>
  <si>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</si>
  <si>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</si>
  <si>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</si>
  <si>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</si>
  <si>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</si>
  <si>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</si>
  <si>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</si>
  <si>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</si>
  <si>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</si>
  <si>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</si>
  <si>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</si>
  <si>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</si>
  <si>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</si>
  <si>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</si>
  <si>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</si>
  <si>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</si>
  <si>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</si>
  <si>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</si>
  <si>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</si>
  <si>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</si>
  <si>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</si>
  <si>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</si>
  <si>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</si>
  <si>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</si>
  <si>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</si>
  <si>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</si>
  <si>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</si>
  <si>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</si>
  <si>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</si>
  <si>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</si>
  <si>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</si>
  <si>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</si>
  <si>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</si>
  <si>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</si>
  <si>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</si>
  <si>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</si>
  <si>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</si>
  <si>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</si>
  <si>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</si>
  <si>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</si>
  <si>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</si>
  <si>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</si>
  <si>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</si>
  <si>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</si>
  <si>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</si>
  <si>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</si>
  <si>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</si>
  <si>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</si>
  <si>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</si>
  <si>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</si>
  <si>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</si>
  <si>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</si>
  <si>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</si>
  <si>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</si>
  <si>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</si>
  <si>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</si>
  <si>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</si>
  <si>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</si>
  <si>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</si>
  <si>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</si>
  <si>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</si>
  <si>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</si>
  <si>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</si>
  <si>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</si>
  <si>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</si>
  <si>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</si>
  <si>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</si>
  <si>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</si>
  <si>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</si>
  <si>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</si>
  <si>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</si>
  <si>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</si>
  <si>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</si>
  <si>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</si>
  <si>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</si>
  <si>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</si>
  <si>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</si>
  <si>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</si>
  <si>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</si>
  <si>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</si>
  <si>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</si>
  <si>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</si>
  <si>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</si>
  <si>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</si>
  <si>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</si>
  <si>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</si>
  <si>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</si>
  <si>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</si>
  <si>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</si>
  <si>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</si>
  <si>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</si>
  <si>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</si>
  <si>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</si>
  <si>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</si>
  <si>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</si>
  <si>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</si>
  <si>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</si>
  <si>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</si>
  <si>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</si>
  <si>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</si>
  <si>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</si>
  <si>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</si>
  <si>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</si>
  <si>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</si>
  <si>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</si>
  <si>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</si>
  <si>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</si>
  <si>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</si>
  <si>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</si>
  <si>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</si>
  <si>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</si>
  <si>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</si>
  <si>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</si>
  <si>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</si>
  <si>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</si>
  <si>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</si>
  <si>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</si>
  <si>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</si>
  <si>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</si>
  <si>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</si>
  <si>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</si>
  <si>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</si>
  <si>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</si>
  <si>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</si>
  <si>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</si>
  <si>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</si>
  <si>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</si>
  <si>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</si>
  <si>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</si>
  <si>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</si>
  <si>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</si>
  <si>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</si>
  <si>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</si>
  <si>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</si>
  <si>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</si>
  <si>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</si>
  <si>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</si>
  <si>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</si>
  <si>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</si>
  <si>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</si>
  <si>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</si>
  <si>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</si>
  <si>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</si>
  <si>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</si>
  <si>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</si>
  <si>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</si>
  <si>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</si>
  <si>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</si>
  <si>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</si>
  <si>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</si>
  <si>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</si>
  <si>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</si>
  <si>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</si>
  <si>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</si>
  <si>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</si>
  <si>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</si>
  <si>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</si>
  <si>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</si>
  <si>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</si>
  <si>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</si>
  <si>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</si>
  <si>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</si>
  <si>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</si>
  <si>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</si>
  <si>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</si>
  <si>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</si>
  <si>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</si>
  <si>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</si>
  <si>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</si>
  <si>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</si>
  <si>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</si>
  <si>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</si>
  <si>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</si>
  <si>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</si>
  <si>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</si>
  <si>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</si>
  <si>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</si>
  <si>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</si>
  <si>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</si>
  <si>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</si>
  <si>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</si>
  <si>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</si>
  <si>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</si>
  <si>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</si>
  <si>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</si>
  <si>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</si>
  <si>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</si>
  <si>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</si>
  <si>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</si>
  <si>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</si>
  <si>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</si>
  <si>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</si>
  <si>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</si>
  <si>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</si>
  <si>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</si>
  <si>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</si>
  <si>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</si>
  <si>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</si>
  <si>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</si>
  <si>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</si>
  <si>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</si>
  <si>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</si>
  <si>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</si>
  <si>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</si>
  <si>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</si>
  <si>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</si>
  <si>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</si>
  <si>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</si>
  <si>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</si>
  <si>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</si>
  <si>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</si>
  <si>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</si>
  <si>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</si>
  <si>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</si>
  <si>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</si>
  <si>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</si>
  <si>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</si>
  <si>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</si>
  <si>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</si>
  <si>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</si>
  <si>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</si>
  <si>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</si>
  <si>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</si>
  <si>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</si>
  <si>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</si>
  <si>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</si>
  <si>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</si>
  <si>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</si>
  <si>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</si>
  <si>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</si>
  <si>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</si>
  <si>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</si>
  <si>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</si>
  <si>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</si>
  <si>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</si>
  <si>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</si>
  <si>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</si>
  <si>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</si>
  <si>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</si>
  <si>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</si>
  <si>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</si>
  <si>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</si>
  <si>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</si>
  <si>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</si>
  <si>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</si>
  <si>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</si>
  <si>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</si>
  <si>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</si>
  <si>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</si>
  <si>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</si>
  <si>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</si>
  <si>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</si>
  <si>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</si>
  <si>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</si>
  <si>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</si>
  <si>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</si>
  <si>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</si>
  <si>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</si>
  <si>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</si>
  <si>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</si>
  <si>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</si>
  <si>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</si>
  <si>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</si>
  <si>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</si>
  <si>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</si>
  <si>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</si>
  <si>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</si>
  <si>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</si>
  <si>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</si>
  <si>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</si>
  <si>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</si>
  <si>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</si>
  <si>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</si>
  <si>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</si>
  <si>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</si>
  <si>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</si>
  <si>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</si>
  <si>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</si>
  <si>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</si>
  <si>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</si>
  <si>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</si>
  <si>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</si>
  <si>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</si>
  <si>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</si>
  <si>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</si>
  <si>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</si>
  <si>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</si>
  <si>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</si>
  <si>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</si>
  <si>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</si>
  <si>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</si>
  <si>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</si>
  <si>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</si>
  <si>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</si>
  <si>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</si>
  <si>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</si>
  <si>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</si>
  <si>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</si>
  <si>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</si>
  <si>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</si>
  <si>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</si>
  <si>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</si>
  <si>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</si>
  <si>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</si>
  <si>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</si>
  <si>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</si>
  <si>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</si>
  <si>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</si>
  <si>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</si>
  <si>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</si>
  <si>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</si>
  <si>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</si>
  <si>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</si>
  <si>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</si>
  <si>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</si>
  <si>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</si>
  <si>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</si>
  <si>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</si>
  <si>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</si>
  <si>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</si>
  <si>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</si>
  <si>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</si>
  <si>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</si>
  <si>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</si>
  <si>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</si>
  <si>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</si>
  <si>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</si>
  <si>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</si>
  <si>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</si>
  <si>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</si>
  <si>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</si>
  <si>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</si>
  <si>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</si>
  <si>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</si>
  <si>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</si>
  <si>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</si>
  <si>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</si>
  <si>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</si>
  <si>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</si>
  <si>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</si>
  <si>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</si>
  <si>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</si>
  <si>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</si>
  <si>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</si>
  <si>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</si>
  <si>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</si>
  <si>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</si>
  <si>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</si>
  <si>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</si>
  <si>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</si>
  <si>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</si>
  <si>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</si>
  <si>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</si>
  <si>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</si>
  <si>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</si>
  <si>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</si>
  <si>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</si>
  <si>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</si>
  <si>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</si>
  <si>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</si>
  <si>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</si>
  <si>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</si>
  <si>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</si>
  <si>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</si>
  <si>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</si>
  <si>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</si>
  <si>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</si>
  <si>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</si>
  <si>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</si>
  <si>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</si>
  <si>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</si>
  <si>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</si>
  <si>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</si>
  <si>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</si>
  <si>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</si>
  <si>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</si>
  <si>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</si>
  <si>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</si>
  <si>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</si>
  <si>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</si>
  <si>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</si>
  <si>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</si>
  <si>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</si>
  <si>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</si>
  <si>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</si>
  <si>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</si>
  <si>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</si>
  <si>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</si>
  <si>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</si>
  <si>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</si>
  <si>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</si>
  <si>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</si>
  <si>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</si>
  <si>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</si>
  <si>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</si>
  <si>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</si>
  <si>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</si>
  <si>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</si>
  <si>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</si>
  <si>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</si>
  <si>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</si>
  <si>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</si>
  <si>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</si>
  <si>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</si>
  <si>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</si>
  <si>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</si>
  <si>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</si>
  <si>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</si>
  <si>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</si>
  <si>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</si>
  <si>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</si>
  <si>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</si>
  <si>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</si>
  <si>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</si>
  <si>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</si>
  <si>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</si>
  <si>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</si>
  <si>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</si>
  <si>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</si>
  <si>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</si>
  <si>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</si>
  <si>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</si>
  <si>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</si>
  <si>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</si>
  <si>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</si>
  <si>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</si>
  <si>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</si>
  <si>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</si>
  <si>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</si>
  <si>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</si>
  <si>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</si>
  <si>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</si>
  <si>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</si>
  <si>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</si>
  <si>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</si>
  <si>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</si>
  <si>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</si>
  <si>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</si>
  <si>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</si>
  <si>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</si>
  <si>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</si>
  <si>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</si>
  <si>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</si>
  <si>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</si>
  <si>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</si>
  <si>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</si>
  <si>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</si>
  <si>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</si>
  <si>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</si>
  <si>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</si>
  <si>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</si>
  <si>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</si>
  <si>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</si>
  <si>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</si>
  <si>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</si>
  <si>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</si>
  <si>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</si>
  <si>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</si>
  <si>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</si>
  <si>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</si>
  <si>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</si>
  <si>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</si>
  <si>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</si>
  <si>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</si>
  <si>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</si>
  <si>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</si>
  <si>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</si>
  <si>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</si>
  <si>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</si>
  <si>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</si>
  <si>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</si>
  <si>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</si>
  <si>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</si>
  <si>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</si>
  <si>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</si>
  <si>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</si>
  <si>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</si>
  <si>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</si>
  <si>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</si>
  <si>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</si>
  <si>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</si>
  <si>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</si>
  <si>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</si>
  <si>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</si>
  <si>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</si>
  <si>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</si>
  <si>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</si>
  <si>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</si>
  <si>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</si>
  <si>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</si>
  <si>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</si>
  <si>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</si>
  <si>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</si>
  <si>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</si>
  <si>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</si>
  <si>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</si>
  <si>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</si>
  <si>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</si>
  <si>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</si>
  <si>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</si>
  <si>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</si>
  <si>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</si>
  <si>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</si>
  <si>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</si>
  <si>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</si>
  <si>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</si>
  <si>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</si>
  <si>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</si>
  <si>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</si>
  <si>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</si>
  <si>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</si>
  <si>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</si>
  <si>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</si>
  <si>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</si>
  <si>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</si>
  <si>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</si>
  <si>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</si>
  <si>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</si>
  <si>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</si>
  <si>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</si>
  <si>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</si>
  <si>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</si>
  <si>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</si>
  <si>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</si>
  <si>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</si>
  <si>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</si>
  <si>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</si>
  <si>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</si>
  <si>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</si>
  <si>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</si>
  <si>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</si>
  <si>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</si>
  <si>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</si>
  <si>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</si>
  <si>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</si>
  <si>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</si>
  <si>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</si>
  <si>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</si>
  <si>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</si>
  <si>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</si>
  <si>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</si>
  <si>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</si>
  <si>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</si>
  <si>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</si>
  <si>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</si>
  <si>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</si>
  <si>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</si>
  <si>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</si>
  <si>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</si>
  <si>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</si>
  <si>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</si>
  <si>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</si>
  <si>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</si>
  <si>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</si>
  <si>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</si>
  <si>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</si>
  <si>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</si>
  <si>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</si>
  <si>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</si>
  <si>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</si>
  <si>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</si>
  <si>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</si>
  <si>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</si>
  <si>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</si>
  <si>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</si>
  <si>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</si>
  <si>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</si>
  <si>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</si>
  <si>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</si>
  <si>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</si>
  <si>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</si>
  <si>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</si>
  <si>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</si>
  <si>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</si>
  <si>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</si>
  <si>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</si>
  <si>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</si>
  <si>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</si>
  <si>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</si>
  <si>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</si>
  <si>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</si>
  <si>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</si>
  <si>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</si>
  <si>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</si>
  <si>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</si>
  <si>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</si>
  <si>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</si>
  <si>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</si>
  <si>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</si>
  <si>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</si>
  <si>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</si>
  <si>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</si>
  <si>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</si>
  <si>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</si>
  <si>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</si>
  <si>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</si>
  <si>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</si>
  <si>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</si>
  <si>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</si>
  <si>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</si>
  <si>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</si>
  <si>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</si>
  <si>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</si>
  <si>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</si>
  <si>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</si>
  <si>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</si>
  <si>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</si>
  <si>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</si>
  <si>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</si>
  <si>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</si>
  <si>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</si>
  <si>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</si>
  <si>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</si>
  <si>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</si>
  <si>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</si>
  <si>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</si>
  <si>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</si>
  <si>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</si>
  <si>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</si>
  <si>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</si>
  <si>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</si>
  <si>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</si>
  <si>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</si>
  <si>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</si>
  <si>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</si>
  <si>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</si>
  <si>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</si>
  <si>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</si>
  <si>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</si>
  <si>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</si>
  <si>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</si>
  <si>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</si>
  <si>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</si>
  <si>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</si>
  <si>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</si>
  <si>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</si>
  <si>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</si>
  <si>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</si>
  <si>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</si>
  <si>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</si>
  <si>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</si>
  <si>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</si>
  <si>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</si>
  <si>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</si>
  <si>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</si>
  <si>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</si>
  <si>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</si>
  <si>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</si>
  <si>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</si>
  <si>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</si>
  <si>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</si>
  <si>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</si>
  <si>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</si>
  <si>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</si>
  <si>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</si>
  <si>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</si>
  <si>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</si>
  <si>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</si>
  <si>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</si>
  <si>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</si>
  <si>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</si>
  <si>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</si>
  <si>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</si>
  <si>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</si>
  <si>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</si>
  <si>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</si>
  <si>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</si>
  <si>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</si>
  <si>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</si>
  <si>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</si>
  <si>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</si>
  <si>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</si>
  <si>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</si>
  <si>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</si>
  <si>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</si>
  <si>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</si>
  <si>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</si>
  <si>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</si>
  <si>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</si>
  <si>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</si>
  <si>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</si>
  <si>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</si>
  <si>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</si>
  <si>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</si>
  <si>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</si>
  <si>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</si>
  <si>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</si>
  <si>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</si>
  <si>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</si>
  <si>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</si>
  <si>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</si>
  <si>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</si>
  <si>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</si>
  <si>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</si>
  <si>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</si>
  <si>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</si>
  <si>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</si>
  <si>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</si>
  <si>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</si>
  <si>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</si>
  <si>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</si>
  <si>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</si>
  <si>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</si>
  <si>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</si>
  <si>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</si>
  <si>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</si>
  <si>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</si>
  <si>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</si>
  <si>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</si>
  <si>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</si>
  <si>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</si>
  <si>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</si>
  <si>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</si>
  <si>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</si>
  <si>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</si>
  <si>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</si>
  <si>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</si>
  <si>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</si>
  <si>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</si>
  <si>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</si>
  <si>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</si>
  <si>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</si>
  <si>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</si>
  <si>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</si>
  <si>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</si>
  <si>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</si>
  <si>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</si>
  <si>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</si>
  <si>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</si>
  <si>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</si>
  <si>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</si>
  <si>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</si>
  <si>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</si>
  <si>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</si>
  <si>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</si>
  <si>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</si>
  <si>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</si>
  <si>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</si>
  <si>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</si>
  <si>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</si>
  <si>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</si>
  <si>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</si>
  <si>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</si>
  <si>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</si>
  <si>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</si>
  <si>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</si>
  <si>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</si>
  <si>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</si>
  <si>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</si>
  <si>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</si>
  <si>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</si>
  <si>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</si>
  <si>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</si>
  <si>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</si>
  <si>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</si>
  <si>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</si>
  <si>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</si>
  <si>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</si>
  <si>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</si>
  <si>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</si>
  <si>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</si>
  <si>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</si>
  <si>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</si>
  <si>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</si>
  <si>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</si>
  <si>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</si>
  <si>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</si>
  <si>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</si>
  <si>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</si>
  <si>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</si>
  <si>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</si>
  <si>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</si>
  <si>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</si>
  <si>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</si>
  <si>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</si>
  <si>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</si>
  <si>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</si>
  <si>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</si>
  <si>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</si>
  <si>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</si>
  <si>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</si>
  <si>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</si>
  <si>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</si>
  <si>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</si>
  <si>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</si>
  <si>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</si>
  <si>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</si>
  <si>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</si>
  <si>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</si>
  <si>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</si>
  <si>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</si>
  <si>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</si>
  <si>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</si>
  <si>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</si>
  <si>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</si>
  <si>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</si>
  <si>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</si>
  <si>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</si>
  <si>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</si>
  <si>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</si>
  <si>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</si>
  <si>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</si>
  <si>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</si>
  <si>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</si>
  <si>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</si>
  <si>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</si>
  <si>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</si>
  <si>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</si>
  <si>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</si>
  <si>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</si>
  <si>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</si>
  <si>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</si>
  <si>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</si>
  <si>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</si>
  <si>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</si>
  <si>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</si>
  <si>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</si>
  <si>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</si>
  <si>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</si>
  <si>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</si>
  <si>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</si>
  <si>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</si>
  <si>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</si>
  <si>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</si>
  <si>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</si>
  <si>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</si>
  <si>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</si>
  <si>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</si>
  <si>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</si>
  <si>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</si>
  <si>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</si>
  <si>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</si>
  <si>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</si>
  <si>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</si>
  <si>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</si>
  <si>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</si>
  <si>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</si>
  <si>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</si>
  <si>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</si>
  <si>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</si>
  <si>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</si>
  <si>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</si>
  <si>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</si>
  <si>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</si>
  <si>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</si>
  <si>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</si>
  <si>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</si>
  <si>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</si>
  <si>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</si>
  <si>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</si>
  <si>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</si>
  <si>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</si>
  <si>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</si>
  <si>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</si>
  <si>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</si>
  <si>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</si>
  <si>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</si>
  <si>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</si>
  <si>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</si>
  <si>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</si>
  <si>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</si>
  <si>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</si>
  <si>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</si>
  <si>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</si>
  <si>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</si>
  <si>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</si>
  <si>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</si>
  <si>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</si>
  <si>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</si>
  <si>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</si>
  <si>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</si>
  <si>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</si>
  <si>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</si>
  <si>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</si>
  <si>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</si>
  <si>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</si>
  <si>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</si>
  <si>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</si>
  <si>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</si>
  <si>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</si>
  <si>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</si>
  <si>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</si>
  <si>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</si>
  <si>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</si>
  <si>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</si>
  <si>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</si>
  <si>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</si>
  <si>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</si>
  <si>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</si>
  <si>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</si>
  <si>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</si>
  <si>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</si>
  <si>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</si>
  <si>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</si>
  <si>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</si>
  <si>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</si>
  <si>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</si>
  <si>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</si>
  <si>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</si>
  <si>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</si>
  <si>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</si>
  <si>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</si>
  <si>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</si>
  <si>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</si>
  <si>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</si>
  <si>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</si>
  <si>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</si>
  <si>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</si>
  <si>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</si>
  <si>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</si>
  <si>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</si>
  <si>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</si>
  <si>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</si>
  <si>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</si>
  <si>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</si>
  <si>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</si>
  <si>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</si>
  <si>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</si>
  <si>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</si>
  <si>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</si>
  <si>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</si>
  <si>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</si>
  <si>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</si>
  <si>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</si>
  <si>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</si>
  <si>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</si>
  <si>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</si>
  <si>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</si>
  <si>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</si>
  <si>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</si>
  <si>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</si>
  <si>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</si>
  <si>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</si>
  <si>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</si>
  <si>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</si>
  <si>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</si>
  <si>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</si>
  <si>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</si>
  <si>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</si>
  <si>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</si>
  <si>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</si>
  <si>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</si>
  <si>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</si>
  <si>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</si>
  <si>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</si>
  <si>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</si>
  <si>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</si>
  <si>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</si>
  <si>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</si>
  <si>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</si>
  <si>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</si>
  <si>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</si>
  <si>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</si>
  <si>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</si>
  <si>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</si>
  <si>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</si>
  <si>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</si>
  <si>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</si>
  <si>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</si>
  <si>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</si>
  <si>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</si>
  <si>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</si>
  <si>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</si>
  <si>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</si>
  <si>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</si>
  <si>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</si>
  <si>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</si>
  <si>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</si>
  <si>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</si>
  <si>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</si>
  <si>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</si>
  <si>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</si>
  <si>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</si>
  <si>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</si>
  <si>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</si>
  <si>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</si>
  <si>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</si>
  <si>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</si>
  <si>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</si>
  <si>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</si>
  <si>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</si>
  <si>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</si>
  <si>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</si>
  <si>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</si>
  <si>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</si>
  <si>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</si>
  <si>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</si>
  <si>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</si>
  <si>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</si>
  <si>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</si>
  <si>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</si>
  <si>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</si>
  <si>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</si>
  <si>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</si>
  <si>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</si>
  <si>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</si>
  <si>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</si>
  <si>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</si>
  <si>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</si>
  <si>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</si>
  <si>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</si>
  <si>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</si>
  <si>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</si>
  <si>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</si>
  <si>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</si>
  <si>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</si>
  <si>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</si>
  <si>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</si>
  <si>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</si>
  <si>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</si>
  <si>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</si>
  <si>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</si>
  <si>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</si>
  <si>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</si>
  <si>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</si>
  <si>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</si>
  <si>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</si>
  <si>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</si>
  <si>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</si>
  <si>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</si>
  <si>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</si>
  <si>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</si>
  <si>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</si>
  <si>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</si>
  <si>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</si>
  <si>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</si>
  <si>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</si>
  <si>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</si>
  <si>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</si>
  <si>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</si>
  <si>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</si>
  <si>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</si>
  <si>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</si>
  <si>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</si>
  <si>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</si>
  <si>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</si>
  <si>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</si>
  <si>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</si>
  <si>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</si>
  <si>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</si>
  <si>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</si>
  <si>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</si>
  <si>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</si>
  <si>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</si>
  <si>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</si>
  <si>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</si>
  <si>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</si>
  <si>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</si>
  <si>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</si>
  <si>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</si>
  <si>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</si>
  <si>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</si>
  <si>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</si>
  <si>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</si>
  <si>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</si>
  <si>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</si>
  <si>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</si>
  <si>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</si>
  <si>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</si>
  <si>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</si>
  <si>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</si>
  <si>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</si>
  <si>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</si>
  <si>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</si>
  <si>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</si>
  <si>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</si>
  <si>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</si>
  <si>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</si>
  <si>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</si>
  <si>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</si>
  <si>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</si>
  <si>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</si>
  <si>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</si>
  <si>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</si>
  <si>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</si>
  <si>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</si>
  <si>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</si>
  <si>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</si>
  <si>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</si>
  <si>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</si>
  <si>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</si>
  <si>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</si>
  <si>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</si>
  <si>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</si>
  <si>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</si>
  <si>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</si>
  <si>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</si>
  <si>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</si>
  <si>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</si>
  <si>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</si>
  <si>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</si>
  <si>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</si>
  <si>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</si>
  <si>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</si>
  <si>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</si>
  <si>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</si>
  <si>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</si>
  <si>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</si>
  <si>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</si>
  <si>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</si>
  <si>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</si>
  <si>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</si>
  <si>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</si>
  <si>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</si>
  <si>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</si>
  <si>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</si>
  <si>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</si>
  <si>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</si>
  <si>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</si>
  <si>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</si>
  <si>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</si>
  <si>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</si>
  <si>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</si>
  <si>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</si>
  <si>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</si>
  <si>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</si>
  <si>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</si>
  <si>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</si>
  <si>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</si>
  <si>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</si>
  <si>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</si>
  <si>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</si>
  <si>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</si>
  <si>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</si>
  <si>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</si>
  <si>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</si>
  <si>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</si>
  <si>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</si>
  <si>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</si>
  <si>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</si>
  <si>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</si>
  <si>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</si>
  <si>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</si>
  <si>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</si>
  <si>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</si>
  <si>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</si>
  <si>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</si>
  <si>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</si>
  <si>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</si>
  <si>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</si>
  <si>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</si>
  <si>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</si>
  <si>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</si>
  <si>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</si>
  <si>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</si>
  <si>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</si>
  <si>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</si>
  <si>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</si>
  <si>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</si>
  <si>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</si>
  <si>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</si>
  <si>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</si>
  <si>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</si>
  <si>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</si>
  <si>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</si>
  <si>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</si>
  <si>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</si>
  <si>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</si>
  <si>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</si>
  <si>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</si>
  <si>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</si>
  <si>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</si>
  <si>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</si>
  <si>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</si>
  <si>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</si>
  <si>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</si>
  <si>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</si>
  <si>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</si>
  <si>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</si>
  <si>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</si>
  <si>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</si>
  <si>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</si>
  <si>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</si>
  <si>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</si>
  <si>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</si>
  <si>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</si>
  <si>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</si>
  <si>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</si>
  <si>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</si>
  <si>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</si>
  <si>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</si>
  <si>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</si>
  <si>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</si>
  <si>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</si>
  <si>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</si>
  <si>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</si>
  <si>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</si>
  <si>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</si>
  <si>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</si>
  <si>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</si>
  <si>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</si>
  <si>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</si>
  <si>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</si>
  <si>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</si>
  <si>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</si>
  <si>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</si>
  <si>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</si>
  <si>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</si>
  <si>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</si>
  <si>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</si>
  <si>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</si>
  <si>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</si>
  <si>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</si>
  <si>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</si>
  <si>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</si>
  <si>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</si>
  <si>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</si>
  <si>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</si>
  <si>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</si>
  <si>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</si>
  <si>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</si>
  <si>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</si>
  <si>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</si>
  <si>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</si>
  <si>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</si>
  <si>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</si>
  <si>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</si>
  <si>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</si>
  <si>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</si>
  <si>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</si>
  <si>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</si>
  <si>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</si>
  <si>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</si>
  <si>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</si>
  <si>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</si>
  <si>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</si>
  <si>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</si>
  <si>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</si>
  <si>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</si>
  <si>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</si>
  <si>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</si>
  <si>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</si>
  <si>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</si>
  <si>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</si>
  <si>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</si>
  <si>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</si>
  <si>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</si>
  <si>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</si>
  <si>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</si>
  <si>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</si>
  <si>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</si>
  <si>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</si>
  <si>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</si>
  <si>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</si>
  <si>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</si>
  <si>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</si>
  <si>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</si>
  <si>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</si>
  <si>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</si>
  <si>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</si>
  <si>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</si>
  <si>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</si>
  <si>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</si>
  <si>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</si>
  <si>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</si>
  <si>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</si>
  <si>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</si>
  <si>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</si>
  <si>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</si>
  <si>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</si>
  <si>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</si>
  <si>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</si>
  <si>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</si>
  <si>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</si>
  <si>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</si>
  <si>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</si>
  <si>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</si>
  <si>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</si>
  <si>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</si>
  <si>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</si>
  <si>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</si>
  <si>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</si>
  <si>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</si>
  <si>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</si>
  <si>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</si>
  <si>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</si>
  <si>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</si>
  <si>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</si>
  <si>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</si>
  <si>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</si>
  <si>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</si>
  <si>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</si>
  <si>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</si>
  <si>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</si>
  <si>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</si>
  <si>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</si>
  <si>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</si>
  <si>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</si>
  <si>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</si>
  <si>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</si>
  <si>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</si>
  <si>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</si>
  <si>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</si>
  <si>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</si>
  <si>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</si>
  <si>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</si>
  <si>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</si>
  <si>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</si>
  <si>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</si>
  <si>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</si>
  <si>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</si>
  <si>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</si>
  <si>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</si>
  <si>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</si>
  <si>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</si>
  <si>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</si>
  <si>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</si>
  <si>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</si>
  <si>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</si>
  <si>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</si>
  <si>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</si>
  <si>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</si>
  <si>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</si>
  <si>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</si>
  <si>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</si>
  <si>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</si>
  <si>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</si>
  <si>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</si>
  <si>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</si>
  <si>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</si>
  <si>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</si>
  <si>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</si>
  <si>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</si>
  <si>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</si>
  <si>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</si>
  <si>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</si>
  <si>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</si>
  <si>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</si>
  <si>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</si>
  <si>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</si>
  <si>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</si>
  <si>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</si>
  <si>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</si>
  <si>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</si>
  <si>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</si>
  <si>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</si>
  <si>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</si>
  <si>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</si>
  <si>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</si>
  <si>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</si>
  <si>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</si>
  <si>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</si>
  <si>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</si>
  <si>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</si>
  <si>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</si>
  <si>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</si>
  <si>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</si>
  <si>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</si>
  <si>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</si>
  <si>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</si>
  <si>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</si>
  <si>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</si>
  <si>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</si>
  <si>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</si>
  <si>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</si>
  <si>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</si>
  <si>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</si>
  <si>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</si>
  <si>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</si>
  <si>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</si>
  <si>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</si>
  <si>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</si>
  <si>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</si>
  <si>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</si>
  <si>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</si>
  <si>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</si>
  <si>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</si>
  <si>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</si>
  <si>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</si>
  <si>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</si>
  <si>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</si>
  <si>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</si>
  <si>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</si>
  <si>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</si>
  <si>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</si>
  <si>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</si>
  <si>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</si>
  <si>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</si>
  <si>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</si>
  <si>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</si>
  <si>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</si>
  <si>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</si>
  <si>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</si>
  <si>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</si>
  <si>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</si>
  <si>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</si>
  <si>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</si>
  <si>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</si>
  <si>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</si>
  <si>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</si>
  <si>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</si>
  <si>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</si>
  <si>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</si>
  <si>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</si>
  <si>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</si>
  <si>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</si>
  <si>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</si>
  <si>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</si>
  <si>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</si>
  <si>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</si>
  <si>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</si>
  <si>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</si>
  <si>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</si>
  <si>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</si>
  <si>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</si>
  <si>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</si>
  <si>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</si>
  <si>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</si>
  <si>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</si>
  <si>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</si>
  <si>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</si>
  <si>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</si>
  <si>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</si>
  <si>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</si>
  <si>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</si>
  <si>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</si>
  <si>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</si>
  <si>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</si>
  <si>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</si>
  <si>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</si>
  <si>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</si>
  <si>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</si>
  <si>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</si>
  <si>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</si>
  <si>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</si>
  <si>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</si>
  <si>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</si>
  <si>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</si>
  <si>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</si>
  <si>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</si>
  <si>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</si>
  <si>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</si>
  <si>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</si>
  <si>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</si>
  <si>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</si>
  <si>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</si>
  <si>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</si>
  <si>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</si>
  <si>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</si>
  <si>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</si>
  <si>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</si>
  <si>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</si>
  <si>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</si>
  <si>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</si>
  <si>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</si>
  <si>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</si>
  <si>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</si>
  <si>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</si>
  <si>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</si>
  <si>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</si>
  <si>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</si>
  <si>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</si>
  <si>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</si>
  <si>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</si>
  <si>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</si>
  <si>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</si>
  <si>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</si>
  <si>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</si>
  <si>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</si>
  <si>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</si>
  <si>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</si>
  <si>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</si>
  <si>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</si>
  <si>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</si>
  <si>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</si>
  <si>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</si>
  <si>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</si>
  <si>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</si>
  <si>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</si>
  <si>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</si>
  <si>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</si>
  <si>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</si>
  <si>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</si>
  <si>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</si>
  <si>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</si>
  <si>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</si>
  <si>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</si>
  <si>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</si>
  <si>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</si>
  <si>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</si>
  <si>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</si>
  <si>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</si>
  <si>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</si>
  <si>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</si>
  <si>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</si>
  <si>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</si>
  <si>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</si>
  <si>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</si>
  <si>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</si>
  <si>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</si>
  <si>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</si>
  <si>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</si>
  <si>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</si>
  <si>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</si>
  <si>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</si>
  <si>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</si>
  <si>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</si>
  <si>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</si>
  <si>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</si>
  <si>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</si>
  <si>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</si>
  <si>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</si>
  <si>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</si>
  <si>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</si>
  <si>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</si>
  <si>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</si>
  <si>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</si>
  <si>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</si>
  <si>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</si>
  <si>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</si>
  <si>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</si>
  <si>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</si>
  <si>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</si>
  <si>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</si>
  <si>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</si>
  <si>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</si>
  <si>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</si>
  <si>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</si>
  <si>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</si>
  <si>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</si>
  <si>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</si>
  <si>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</si>
  <si>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</si>
  <si>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</si>
  <si>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</si>
  <si>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</si>
  <si>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</si>
  <si>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</si>
  <si>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</si>
  <si>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</si>
  <si>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</si>
  <si>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</si>
  <si>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</si>
  <si>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</si>
  <si>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</si>
  <si>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</si>
  <si>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</si>
  <si>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</si>
  <si>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</si>
  <si>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</si>
  <si>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</si>
  <si>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</si>
  <si>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</si>
  <si>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</si>
  <si>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</si>
  <si>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</si>
  <si>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</si>
  <si>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</si>
  <si>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</si>
  <si>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</si>
  <si>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</si>
  <si>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</si>
  <si>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</si>
  <si>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</si>
  <si>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</si>
  <si>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</si>
  <si>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</si>
  <si>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</si>
  <si>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</si>
  <si>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</si>
  <si>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</si>
  <si>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</si>
  <si>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</si>
  <si>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</si>
  <si>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</si>
  <si>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</si>
  <si>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</si>
  <si>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</si>
  <si>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</si>
  <si>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</si>
  <si>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</si>
  <si>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</si>
  <si>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</si>
  <si>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</si>
  <si>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</si>
  <si>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</si>
  <si>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</si>
  <si>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</si>
  <si>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</si>
  <si>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</si>
  <si>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</si>
  <si>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</si>
  <si>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</si>
  <si>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</si>
  <si>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</si>
  <si>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</si>
  <si>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</si>
  <si>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</si>
  <si>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</si>
  <si>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</si>
  <si>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</si>
  <si>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</si>
  <si>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</si>
  <si>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</si>
  <si>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</si>
  <si>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</si>
  <si>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</si>
  <si>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</si>
  <si>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</si>
  <si>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</si>
  <si>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</si>
  <si>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</si>
  <si>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</si>
  <si>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</si>
  <si>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</si>
  <si>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</si>
  <si>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</si>
  <si>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</si>
  <si>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</si>
  <si>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</si>
  <si>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</si>
  <si>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</si>
  <si>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</si>
  <si>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</si>
  <si>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</si>
  <si>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</si>
  <si>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</si>
  <si>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</si>
  <si>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</si>
  <si>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</si>
  <si>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</si>
  <si>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</si>
  <si>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</si>
  <si>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</si>
  <si>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</si>
  <si>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</si>
  <si>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</si>
  <si>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</si>
  <si>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</si>
  <si>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</si>
  <si>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</si>
  <si>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</si>
  <si>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</si>
  <si>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</si>
  <si>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</si>
  <si>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</si>
  <si>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</si>
  <si>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</si>
  <si>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</si>
  <si>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</si>
  <si>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</si>
  <si>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</si>
  <si>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</si>
  <si>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</si>
  <si>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</si>
  <si>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</si>
  <si>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</si>
  <si>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</si>
  <si>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</si>
  <si>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</si>
  <si>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</si>
  <si>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</si>
  <si>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</si>
  <si>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</si>
  <si>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</si>
  <si>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</si>
  <si>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</si>
  <si>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</si>
  <si>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</si>
  <si>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</si>
  <si>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</si>
  <si>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</si>
  <si>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</si>
  <si>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</si>
  <si>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</si>
  <si>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</si>
  <si>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</si>
  <si>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</si>
  <si>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</si>
  <si>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</si>
  <si>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</si>
  <si>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</si>
  <si>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</si>
  <si>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</si>
  <si>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</si>
  <si>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</si>
  <si>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</si>
  <si>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</si>
  <si>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</si>
  <si>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</si>
  <si>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</si>
  <si>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</si>
  <si>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</si>
  <si>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</si>
  <si>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</si>
  <si>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</si>
  <si>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</si>
  <si>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</si>
  <si>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</si>
  <si>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</si>
  <si>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</si>
  <si>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</si>
  <si>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</si>
  <si>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</si>
  <si>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</si>
  <si>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</si>
  <si>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</si>
  <si>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</si>
  <si>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</si>
  <si>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</si>
  <si>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</si>
  <si>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</si>
  <si>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</si>
  <si>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</si>
  <si>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</si>
  <si>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</si>
  <si>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</si>
  <si>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</si>
  <si>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</si>
  <si>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</si>
  <si>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</si>
  <si>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</si>
  <si>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</si>
  <si>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</si>
  <si>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</si>
  <si>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</si>
  <si>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</si>
  <si>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</si>
  <si>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</si>
  <si>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</si>
  <si>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</si>
  <si>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</si>
  <si>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</si>
  <si>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</si>
  <si>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</si>
  <si>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</si>
  <si>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</si>
  <si>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</si>
  <si>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</si>
  <si>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</si>
  <si>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</si>
  <si>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</si>
  <si>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</si>
  <si>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</si>
  <si>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</si>
  <si>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</si>
  <si>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</si>
  <si>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</si>
  <si>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</si>
  <si>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</si>
  <si>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</si>
  <si>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</si>
  <si>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</si>
  <si>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</si>
  <si>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</si>
  <si>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</si>
  <si>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</si>
  <si>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</si>
  <si>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</si>
  <si>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</si>
  <si>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</si>
  <si>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</si>
  <si>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</si>
  <si>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</si>
  <si>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</si>
  <si>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</si>
  <si>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</si>
  <si>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</si>
  <si>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</si>
  <si>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</si>
  <si>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</si>
  <si>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</si>
  <si>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</si>
  <si>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</si>
  <si>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</si>
  <si>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</si>
  <si>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</si>
  <si>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</si>
  <si>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</si>
  <si>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</si>
  <si>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</si>
  <si>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</si>
  <si>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</si>
  <si>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</si>
  <si>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</si>
  <si>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</si>
  <si>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</si>
  <si>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</si>
  <si>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</si>
  <si>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</si>
  <si>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</si>
  <si>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</si>
  <si>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</si>
  <si>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</si>
  <si>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</si>
  <si>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</si>
  <si>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</si>
  <si>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</si>
  <si>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</si>
  <si>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</si>
  <si>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</si>
  <si>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</si>
  <si>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</si>
  <si>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</si>
  <si>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</si>
  <si>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</si>
  <si>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</si>
  <si>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</si>
  <si>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</si>
  <si>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</si>
  <si>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</si>
  <si>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</si>
  <si>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</si>
  <si>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</si>
  <si>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</si>
  <si>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</si>
  <si>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</si>
  <si>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</si>
  <si>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</si>
  <si>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</si>
  <si>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</si>
  <si>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</si>
  <si>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</si>
  <si>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</si>
  <si>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</si>
  <si>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</si>
  <si>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</si>
  <si>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</si>
  <si>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</si>
  <si>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</si>
  <si>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</si>
  <si>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</si>
  <si>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</si>
  <si>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</si>
  <si>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</si>
  <si>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</si>
  <si>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</si>
  <si>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</si>
  <si>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</si>
  <si>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</si>
  <si>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</si>
  <si>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</si>
  <si>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</si>
  <si>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</si>
  <si>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</si>
  <si>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</si>
  <si>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</si>
  <si>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</si>
  <si>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</si>
  <si>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</si>
  <si>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</si>
  <si>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</si>
  <si>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</si>
  <si>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</si>
  <si>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</si>
  <si>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</si>
  <si>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</si>
  <si>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</si>
  <si>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</si>
  <si>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</si>
  <si>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</si>
  <si>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</si>
  <si>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</si>
  <si>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</si>
  <si>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</si>
  <si>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</si>
  <si>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</si>
  <si>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</si>
  <si>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</si>
  <si>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</si>
  <si>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</si>
  <si>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</si>
  <si>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</si>
  <si>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</si>
  <si>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</si>
  <si>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</si>
  <si>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</si>
  <si>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</si>
  <si>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</si>
  <si>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</si>
  <si>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</si>
  <si>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</si>
  <si>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</si>
  <si>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</si>
  <si>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</si>
  <si>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</si>
  <si>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</si>
  <si>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</si>
  <si>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</si>
  <si>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</si>
  <si>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</si>
  <si>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</si>
  <si>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</si>
  <si>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</si>
  <si>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</si>
  <si>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</si>
  <si>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</si>
  <si>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</si>
  <si>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</si>
  <si>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</si>
  <si>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</si>
  <si>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</si>
  <si>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</si>
  <si>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</si>
  <si>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</si>
  <si>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</si>
  <si>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</si>
  <si>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</si>
  <si>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</si>
  <si>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</si>
  <si>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</si>
  <si>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</si>
  <si>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</si>
  <si>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</si>
  <si>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</si>
  <si>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</si>
  <si>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</si>
  <si>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</si>
  <si>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</si>
  <si>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</si>
  <si>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</si>
  <si>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</si>
  <si>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</si>
  <si>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</si>
  <si>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</si>
  <si>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</si>
  <si>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</si>
  <si>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</si>
  <si>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</si>
  <si>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</si>
  <si>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</si>
  <si>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</si>
  <si>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</si>
  <si>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</si>
  <si>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</si>
  <si>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</si>
  <si>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</si>
  <si>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</si>
  <si>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</si>
  <si>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</si>
  <si>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</si>
  <si>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</si>
  <si>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</si>
  <si>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</si>
  <si>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</si>
  <si>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</si>
  <si>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</si>
  <si>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</si>
  <si>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</si>
  <si>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</si>
  <si>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</si>
  <si>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</si>
  <si>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</si>
  <si>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</si>
  <si>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</si>
  <si>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</si>
  <si>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</si>
  <si>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</si>
  <si>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</si>
  <si>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</si>
  <si>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</si>
  <si>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</si>
  <si>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</si>
  <si>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</si>
  <si>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</si>
  <si>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</si>
  <si>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</si>
  <si>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</si>
  <si>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</si>
  <si>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</si>
  <si>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</si>
  <si>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</si>
  <si>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</si>
  <si>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</si>
  <si>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</si>
  <si>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</si>
  <si>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</si>
  <si>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</si>
  <si>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</si>
  <si>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</si>
  <si>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</si>
  <si>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</si>
  <si>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</si>
  <si>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</si>
  <si>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</si>
  <si>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</si>
  <si>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</si>
  <si>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</si>
  <si>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</si>
  <si>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</si>
  <si>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</si>
  <si>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</si>
  <si>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</si>
  <si>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</si>
  <si>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</si>
  <si>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</si>
  <si>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</si>
  <si>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</si>
  <si>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</si>
  <si>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</si>
  <si>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</si>
  <si>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</si>
  <si>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</si>
  <si>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</si>
  <si>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</si>
  <si>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</si>
  <si>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</si>
  <si>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</si>
  <si>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</si>
  <si>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</si>
  <si>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</si>
  <si>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</si>
  <si>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</si>
  <si>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</si>
  <si>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</si>
  <si>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</si>
  <si>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</si>
  <si>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</si>
  <si>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</si>
  <si>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</si>
  <si>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</si>
  <si>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</si>
  <si>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</si>
  <si>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</si>
  <si>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</si>
  <si>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</si>
  <si>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</si>
  <si>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</si>
  <si>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</si>
  <si>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</si>
  <si>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</si>
  <si>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</si>
  <si>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</si>
  <si>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</si>
  <si>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</si>
  <si>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</si>
  <si>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</si>
  <si>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</si>
  <si>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</si>
  <si>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</si>
  <si>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</si>
  <si>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</si>
  <si>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</si>
  <si>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</si>
  <si>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</si>
  <si>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</si>
  <si>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</si>
  <si>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</si>
  <si>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</si>
  <si>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</si>
  <si>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</si>
  <si>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</si>
  <si>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</si>
  <si>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</si>
  <si>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</si>
  <si>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</si>
  <si>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</si>
  <si>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</si>
  <si>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</si>
  <si>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</si>
  <si>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</si>
  <si>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</si>
  <si>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</si>
  <si>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</si>
  <si>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</si>
  <si>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</si>
  <si>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</si>
  <si>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</si>
  <si>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</si>
  <si>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</si>
  <si>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</si>
  <si>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</si>
  <si>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</si>
  <si>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</si>
  <si>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</si>
  <si>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</si>
  <si>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</si>
  <si>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</si>
  <si>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</si>
  <si>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</si>
  <si>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</si>
  <si>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</si>
  <si>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</si>
  <si>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</si>
  <si>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</si>
  <si>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</si>
  <si>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</si>
  <si>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</si>
  <si>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</si>
  <si>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</si>
  <si>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</si>
  <si>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</si>
  <si>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</si>
  <si>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</si>
  <si>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</si>
  <si>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</si>
  <si>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</si>
  <si>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</si>
  <si>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</si>
  <si>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</si>
  <si>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</si>
  <si>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</si>
  <si>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</si>
  <si>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</si>
  <si>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</si>
  <si>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</si>
  <si>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</si>
  <si>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</si>
  <si>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</si>
  <si>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</si>
  <si>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</si>
  <si>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</si>
  <si>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</si>
  <si>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</si>
  <si>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</si>
  <si>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</si>
  <si>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</si>
  <si>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</si>
  <si>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</si>
  <si>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</si>
  <si>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</si>
  <si>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</si>
  <si>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</si>
  <si>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</si>
  <si>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</si>
  <si>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</si>
  <si>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</si>
  <si>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</si>
  <si>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</si>
  <si>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</si>
  <si>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</si>
  <si>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</si>
  <si>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</si>
  <si>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</si>
  <si>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</si>
  <si>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</si>
  <si>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</si>
  <si>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</si>
  <si>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</si>
  <si>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</si>
  <si>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</si>
  <si>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</si>
  <si>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</si>
  <si>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</si>
  <si>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</si>
  <si>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</si>
  <si>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</si>
  <si>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</si>
  <si>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</si>
  <si>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</si>
  <si>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</si>
  <si>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</si>
  <si>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</si>
  <si>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</si>
  <si>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</si>
  <si>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</si>
  <si>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</si>
  <si>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</si>
  <si>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</si>
  <si>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</si>
  <si>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</si>
  <si>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</si>
  <si>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</si>
  <si>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</si>
  <si>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</si>
  <si>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</si>
  <si>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</si>
  <si>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</si>
  <si>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</si>
  <si>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</si>
  <si>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</si>
  <si>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</si>
  <si>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</si>
  <si>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</si>
  <si>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</si>
  <si>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</si>
  <si>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</si>
  <si>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</si>
  <si>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</si>
  <si>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</si>
  <si>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</si>
  <si>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</si>
  <si>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</si>
  <si>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</si>
  <si>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</si>
  <si>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</si>
  <si>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</si>
  <si>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</si>
  <si>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</si>
  <si>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</si>
  <si>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</si>
  <si>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</si>
  <si>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</si>
  <si>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</si>
  <si>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</si>
  <si>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</si>
  <si>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</si>
  <si>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</si>
  <si>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</si>
  <si>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</si>
  <si>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</si>
  <si>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</si>
  <si>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</si>
  <si>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</si>
  <si>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</si>
  <si>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</si>
  <si>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</si>
  <si>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</si>
  <si>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</si>
  <si>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</si>
  <si>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</si>
  <si>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</si>
  <si>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</si>
  <si>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</si>
  <si>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</si>
  <si>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</si>
  <si>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</si>
  <si>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</si>
  <si>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</si>
  <si>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</si>
  <si>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</si>
  <si>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</si>
  <si>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</si>
  <si>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</si>
  <si>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</si>
  <si>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</si>
  <si>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</si>
  <si>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</si>
  <si>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</si>
  <si>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</si>
  <si>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</si>
  <si>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</si>
  <si>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</si>
  <si>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</si>
  <si>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</si>
  <si>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</si>
  <si>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</si>
  <si>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</si>
  <si>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</si>
  <si>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</si>
  <si>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</si>
  <si>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</si>
  <si>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</si>
  <si>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</si>
  <si>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</si>
  <si>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</si>
  <si>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</si>
  <si>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</si>
  <si>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</si>
  <si>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</si>
  <si>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</si>
  <si>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</si>
  <si>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</si>
  <si>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</si>
  <si>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</si>
  <si>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</si>
  <si>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</si>
  <si>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</si>
  <si>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</si>
  <si>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</si>
  <si>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</si>
  <si>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</si>
  <si>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</si>
  <si>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</si>
  <si>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</si>
  <si>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</si>
  <si>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</si>
  <si>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</si>
  <si>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</si>
  <si>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</si>
  <si>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</si>
  <si>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</si>
  <si>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</si>
  <si>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</si>
  <si>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</si>
  <si>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</si>
  <si>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</si>
  <si>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</si>
  <si>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</si>
  <si>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</si>
  <si>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</si>
  <si>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</si>
  <si>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</si>
  <si>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</si>
  <si>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</si>
  <si>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</si>
  <si>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</si>
  <si>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</si>
  <si>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</si>
  <si>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</si>
  <si>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</si>
  <si>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</si>
  <si>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</si>
  <si>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</si>
  <si>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</si>
  <si>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</si>
  <si>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</si>
  <si>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</si>
  <si>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</si>
  <si>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</si>
  <si>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</si>
  <si>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</si>
  <si>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</si>
  <si>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</si>
  <si>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</si>
  <si>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</si>
  <si>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</si>
  <si>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</si>
  <si>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</si>
  <si>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</si>
  <si>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</si>
  <si>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</si>
  <si>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</si>
  <si>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</si>
  <si>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</si>
  <si>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</si>
  <si>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</si>
  <si>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</si>
  <si>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</si>
  <si>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</si>
  <si>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</si>
  <si>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</si>
  <si>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</si>
  <si>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</si>
  <si>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</si>
  <si>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</si>
  <si>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</si>
  <si>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</si>
  <si>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</si>
  <si>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</si>
  <si>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</si>
  <si>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</si>
  <si>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</si>
  <si>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</si>
  <si>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</si>
  <si>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</si>
  <si>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</si>
  <si>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</si>
  <si>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</si>
  <si>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</si>
  <si>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</si>
  <si>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</si>
  <si>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</si>
  <si>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</si>
  <si>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</si>
  <si>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</si>
  <si>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</si>
  <si>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</si>
  <si>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</si>
  <si>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</si>
  <si>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</si>
  <si>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</si>
  <si>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</si>
  <si>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</si>
  <si>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</si>
  <si>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</si>
  <si>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</si>
  <si>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</si>
  <si>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</si>
  <si>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</si>
  <si>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</si>
  <si>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</si>
  <si>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</si>
  <si>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</si>
  <si>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</si>
  <si>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</si>
  <si>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</si>
  <si>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</si>
  <si>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</si>
  <si>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</si>
  <si>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</si>
  <si>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</si>
  <si>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</si>
  <si>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</si>
  <si>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</si>
  <si>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</si>
  <si>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</si>
  <si>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</si>
  <si>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</si>
  <si>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</si>
  <si>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</si>
  <si>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</si>
  <si>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</si>
  <si>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</si>
  <si>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</si>
  <si>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</si>
  <si>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</si>
  <si>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</si>
  <si>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</si>
  <si>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</si>
  <si>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</si>
  <si>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</si>
  <si>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</si>
  <si>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</si>
  <si>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</si>
  <si>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</si>
  <si>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</si>
  <si>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</si>
  <si>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</si>
  <si>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</si>
  <si>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</si>
  <si>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</si>
  <si>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</si>
  <si>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</si>
  <si>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</si>
  <si>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</si>
  <si>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</si>
  <si>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</si>
  <si>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</si>
  <si>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</si>
  <si>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</si>
  <si>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</si>
  <si>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</si>
  <si>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</si>
  <si>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</si>
  <si>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</si>
  <si>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</si>
  <si>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</si>
  <si>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</si>
  <si>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</si>
  <si>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</si>
  <si>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</si>
  <si>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</si>
  <si>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</si>
  <si>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</si>
  <si>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</si>
  <si>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</si>
  <si>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</si>
  <si>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</si>
  <si>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</si>
  <si>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</si>
  <si>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</si>
  <si>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</si>
  <si>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</si>
  <si>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</si>
  <si>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</si>
  <si>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</si>
  <si>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</si>
  <si>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</si>
  <si>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</si>
  <si>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</si>
  <si>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</si>
  <si>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</si>
  <si>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</si>
  <si>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</si>
  <si>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</si>
  <si>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</si>
  <si>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</si>
  <si>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</si>
  <si>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</si>
  <si>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</si>
  <si>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</si>
  <si>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</si>
  <si>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</si>
  <si>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</si>
  <si>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</si>
  <si>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</si>
  <si>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</si>
  <si>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</si>
  <si>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</si>
  <si>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</si>
  <si>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</si>
  <si>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</si>
  <si>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</si>
  <si>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</si>
  <si>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</si>
  <si>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</si>
  <si>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</si>
  <si>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</si>
  <si>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</si>
  <si>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</si>
  <si>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</si>
  <si>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</si>
  <si>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</si>
  <si>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</si>
  <si>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</si>
  <si>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</si>
  <si>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</si>
  <si>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</si>
  <si>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</si>
  <si>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</si>
  <si>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</si>
  <si>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</si>
  <si>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</si>
  <si>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</si>
  <si>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</si>
  <si>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</si>
  <si>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</si>
  <si>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</si>
  <si>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</si>
  <si>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</si>
  <si>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</si>
  <si>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</si>
  <si>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</si>
  <si>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</si>
  <si>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</si>
  <si>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</si>
  <si>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</si>
  <si>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</si>
  <si>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</si>
  <si>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</si>
  <si>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</si>
  <si>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</si>
  <si>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</si>
  <si>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</si>
  <si>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</si>
  <si>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</si>
  <si>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</si>
  <si>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</si>
  <si>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</si>
  <si>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</si>
  <si>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</si>
  <si>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</si>
  <si>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</si>
  <si>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</si>
  <si>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</si>
  <si>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</si>
  <si>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</si>
  <si>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</si>
  <si>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</si>
  <si>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</si>
  <si>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</si>
  <si>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</si>
  <si>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</si>
  <si>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</si>
  <si>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</si>
  <si>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</si>
  <si>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</si>
  <si>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</si>
  <si>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</si>
  <si>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</si>
  <si>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</si>
  <si>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</si>
  <si>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</si>
  <si>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</si>
  <si>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</si>
  <si>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</si>
  <si>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</si>
  <si>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</si>
  <si>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</si>
  <si>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</si>
  <si>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</si>
  <si>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</si>
  <si>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</si>
  <si>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</si>
  <si>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</si>
  <si>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</si>
  <si>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</si>
  <si>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</si>
  <si>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</si>
  <si>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</si>
  <si>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</si>
  <si>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</si>
  <si>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</si>
  <si>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</si>
  <si>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</si>
  <si>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</si>
  <si>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</si>
  <si>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</si>
  <si>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</si>
  <si>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</si>
  <si>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</si>
  <si>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</si>
  <si>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</si>
  <si>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</si>
  <si>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</si>
  <si>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</si>
  <si>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</si>
  <si>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</si>
  <si>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</si>
  <si>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</si>
  <si>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</si>
  <si>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</si>
  <si>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</si>
  <si>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</si>
  <si>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</si>
  <si>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</si>
  <si>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</si>
  <si>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</si>
  <si>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</si>
  <si>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</si>
  <si>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</si>
  <si>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</si>
  <si>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</si>
  <si>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</si>
  <si>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</si>
  <si>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</si>
  <si>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</si>
  <si>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</si>
  <si>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</si>
  <si>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</si>
  <si>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</si>
  <si>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</si>
  <si>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</si>
  <si>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</si>
  <si>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</si>
  <si>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</si>
  <si>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</si>
  <si>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</si>
  <si>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</si>
  <si>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</si>
  <si>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</si>
  <si>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</si>
  <si>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</si>
  <si>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</si>
  <si>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</si>
  <si>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</si>
  <si>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</si>
  <si>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</si>
  <si>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</si>
  <si>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</si>
  <si>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</si>
  <si>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</si>
  <si>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</si>
  <si>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</si>
  <si>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</si>
  <si>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</si>
  <si>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</si>
  <si>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</si>
  <si>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</si>
  <si>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</si>
  <si>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</si>
  <si>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</si>
  <si>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</si>
  <si>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</si>
  <si>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</si>
  <si>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</si>
  <si>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</si>
  <si>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</si>
  <si>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</si>
  <si>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</si>
  <si>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</si>
  <si>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</si>
  <si>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</si>
  <si>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</si>
  <si>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</si>
  <si>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</si>
  <si>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</si>
  <si>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</si>
  <si>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</si>
  <si>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</si>
  <si>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</si>
  <si>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</si>
  <si>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</si>
  <si>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</si>
  <si>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</si>
  <si>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</si>
  <si>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</si>
  <si>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</si>
  <si>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</si>
  <si>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</si>
  <si>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</si>
  <si>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</si>
  <si>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</si>
  <si>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</si>
  <si>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</si>
  <si>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</si>
  <si>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</si>
  <si>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</si>
  <si>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</si>
  <si>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</si>
  <si>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</si>
  <si>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</si>
  <si>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</si>
  <si>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</si>
  <si>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</si>
  <si>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</si>
  <si>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</si>
  <si>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</si>
  <si>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</si>
  <si>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</si>
  <si>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</si>
  <si>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</si>
  <si>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</si>
  <si>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</si>
  <si>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</si>
  <si>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</si>
  <si>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</si>
  <si>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</si>
  <si>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</si>
  <si>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</si>
  <si>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</si>
  <si>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</si>
  <si>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</si>
  <si>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</si>
  <si>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</si>
  <si>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</si>
  <si>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</si>
  <si>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</si>
  <si>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</si>
  <si>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</si>
  <si>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</si>
  <si>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</si>
  <si>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</si>
  <si>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</si>
  <si>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</si>
  <si>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</si>
  <si>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</si>
  <si>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</si>
  <si>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</si>
  <si>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</si>
  <si>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</si>
  <si>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</si>
  <si>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</si>
  <si>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</si>
  <si>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</si>
  <si>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</si>
  <si>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</si>
  <si>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</si>
  <si>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</si>
  <si>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</si>
  <si>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</si>
  <si>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</si>
  <si>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</si>
  <si>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</si>
  <si>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</si>
  <si>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</si>
  <si>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</si>
  <si>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</si>
  <si>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</si>
  <si>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</si>
  <si>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</si>
  <si>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</si>
  <si>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</si>
  <si>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</si>
  <si>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</si>
  <si>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</si>
  <si>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</si>
  <si>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</si>
  <si>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</si>
  <si>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</si>
  <si>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</si>
  <si>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</si>
  <si>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</si>
  <si>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</si>
  <si>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</si>
  <si>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</si>
  <si>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</si>
  <si>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</si>
  <si>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Team dispatched Sceco Complain doen #2904225651</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</si>
  <si>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</si>
  <si>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</si>
  <si>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</si>
  <si>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</si>
  <si>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</si>
  <si>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</si>
  <si>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</si>
  <si>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</si>
  <si>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</si>
  <si>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</si>
  <si>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</si>
  <si>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</si>
  <si>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5G down EM team on the way ETA 60 mins</t>
  </si>
  <si>
    <t xml:space="preserve"> no pcm </t>
  </si>
  <si>
    <t>ryq0972</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</si>
  <si>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</si>
  <si>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</si>
  <si>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</si>
  <si>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</si>
  <si>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</si>
  <si>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</si>
  <si>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</si>
  <si>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</si>
  <si>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</si>
  <si>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</si>
  <si>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</si>
  <si>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</si>
  <si>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</si>
  <si>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</si>
  <si>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</si>
  <si>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</si>
  <si>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</si>
  <si>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</si>
  <si>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</si>
  <si>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</si>
  <si>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</si>
  <si>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</si>
  <si>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</si>
  <si>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</si>
  <si>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HAJ0127 &amp; HAJ0228 &amp; HAJ0223 / Sceco black out on HAJJ area , Teams secured HUb sites by PG and checking Remaining sites  </t>
  </si>
  <si>
    <t>PCM-20251208-00001628</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</si>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</sst>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2" totalsRowShown="0" headerRowDxfId="46" dataDxfId="45" headerRowBorderDxfId="43" tableBorderDxfId="44" totalsRowBorderDxfId="42">
  <autoFilter ref="A1:L1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336.67240532407595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45999.620831250002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45999.620831250002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45999.620831250002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45999.620831250002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45999.620831250002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45999.620831250002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45999.620831250002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45999.620831250002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45999.620831250002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45999.620831250002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45999.620831250002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45999.620831250002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45999.620831250002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45999.620831250002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45999.620831250002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45999.620831250002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45999.620831250002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45999.620831250002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45999.620831250002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45999.620831250002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45999.620831250002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45999.620831250002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45999.620831250002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45999.620831250002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45999.620831250002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45999.620831250002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45999.620831250002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45999.620831250002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45999.620831250002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45999.620831250002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45999.620831250002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45999.620831250002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45999.620831250002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45999.620831250002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45999.620831250002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45999.620831250002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45999.620831250002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45999.620831250002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45999.620831250002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45999.620831250002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45999.620831250002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45999.620831250002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45999.620831250002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45999.620831250002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45999.620831250002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45999.620831250002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45999.620831250002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45999.620831250002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45999.620831250002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45999.620831250002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45999.620831250002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45999.620831250002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45999.620831250002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45999.620831250002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45999.620831250002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45999.620831250002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45999.620831250002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45999.620831250002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45999.620831250002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45999.620831250002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45999.620831250002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45999.620831250002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45999.620831250002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45999.620831250002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45999.620831250002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45999.620831250002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45999.620831250002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45999.620831250002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45999.620831250002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45999.620831250002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45999.620831250002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45999.620831250002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45999.620831250002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45999.620831250002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45999.620831250002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45999.620831250002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45999.620831250002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45999.620831250002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45999.620831250002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45999.620831250002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45999.620831250002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45999.620831250002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45999.620831250002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45999.620831250002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45999.620831250002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45999.620831250002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45999.620831250002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45999.620831250002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45999.620831250002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45999.620831250002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45999.620831250002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45999.620831250002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45999.620831250002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45999.620831250002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45999.620831250002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45999.620831250002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45999.620831250002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45999.620831250002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45999.620831250002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45999.620831250002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45999.620831250002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45999.620831250002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45999.620831250002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45999.620831250002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45999.620831250002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45999.620831250002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45999.620831250002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45999.620831250002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45999.620831250002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45999.620831250002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45999.620831250002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45999.620831250002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45999.620831250002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45999.620831250002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45999.620831250002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45999.620831250002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45999.620831250002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45999.620831250002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45999.620831250002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45999.620831250002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45999.620831250002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45999.620831250002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45999.620831250002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45999.620831250002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45999.620831250002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45999.620831250002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45999.620831250002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45999.620831250002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45999.620831250002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45999.620831250002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45999.620831250002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45999.620831250002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45999.620831250002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45999.620831250002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45999.620831250002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45999.620831250002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45999.620831250002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45999.620831250002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45999.620831250002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45999.620831250002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45999.620831250002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45999.620831250002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45999.620831250002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45999.620831250002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45999.620831250002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45999.620831250002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45999.620831250002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45999.620831250002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45999.620831250002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45999.620831250002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45999.620831250002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45999.620831250002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45999.620831250002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45999.620831250002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45999.620831250002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45999.620831250002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45999.620831250002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45999.620831250002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45999.620831250002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45999.620831250002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45999.620831250002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45999.620831250002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45999.620831250002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45999.620831250002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45999.620831250002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45999.620831250002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45999.620831250002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45999.620831250002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45999.620831250002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45999.620831250002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45999.620831250002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45999.620831250002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45999.620831250002</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174.62099351851793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15.233412499997939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2.2654493055597413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7.6051157411711756E-2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45999.620831250002</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45999.620831250002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45999.620831250002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45999.620831250002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45999.620831250002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45999.620831250002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45999.620831250002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45999.620831250002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45999.620831250002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45999.620831250002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45999.620831250002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45999.620831250002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45999.620831250002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45999.620831250002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45999.620831250002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45999.620831250002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45999.620831250002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45999.620831250002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45999.620831250002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45999.620831250002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45999.620831250002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45999.620831250002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45999.620831250002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45999.620831250002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45999.620831250002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45999.620831250002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45999.620831250002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45999.620831250002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45999.620831250002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45999.620831250002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45999.620831250002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45999.620831250002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45999.620831250002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45999.620831250002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45999.620831250002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45999.620831250002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45999.620831250002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45999.620831250002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45999.620831250002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45999.620831250002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45999.620831250002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45999.620831250002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45999.620831250002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45999.620831250002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45999.620831250002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45999.620831250002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45999.620831250002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45999.620831250002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45999.620831250002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45999.620831250002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45999.620831250002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45999.620831250002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45999.620831250002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45999.620831250002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45999.620831250002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45999.620831250002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45999.620831250002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45999.620831250002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45999.620831250002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45999.620831250002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45999.620831250002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45999.620831250002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45999.620831250002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45999.620831250002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45999.620831250002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45999.620831250002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45999.620831250002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45999.620831250002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45999.620831250002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45999.620831250002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45999.620831250002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45999.620831250002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45999.620831250002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45999.620831250002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45999.620831250002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45999.620831250002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45999.620831250002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45999.620831250002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45999.620831250002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45999.620831250002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45999.620831250002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45999.620831250002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45999.620831250002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45999.620831250002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45999.620831250002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45999.620831250002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45999.620831250002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45999.620831250002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45999.620831250002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45999.620831250002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45999.620831250002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45999.620831250002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45999.620831250002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45999.620831250002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45999.620831250002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45999.620831250002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45999.620831250002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45999.620831250002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45999.620831250002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45999.620831250002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45999.620831250002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45999.620831250002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45999.620831250002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45999.620831250002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45999.620831250002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45999.620831250002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45999.620831250002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45999.620831250002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45999.620831250002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45999.620831250002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45999.620831250002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45999.620831250002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45999.620831250002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45999.620831250002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45999.620831250002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45999.620831250002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45999.620831250002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45999.620831250002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45999.620831250002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45999.620831250002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45999.620831250002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45999.620831250002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45999.620831250002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45999.620831250002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45999.620831250002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45999.620831250002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45999.620831250002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45999.620831250002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45999.620831250002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45999.620831250002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45999.620831250002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45999.620831250002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45999.620831250002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45999.620831250002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45999.620831250002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45999.620831250002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45999.620831250002</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45999.620831250002</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45999.620831250002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45999.620831250002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45999.620831250002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45999.620831250002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45999.620831250002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45999.620831250002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45999.620831250002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45999.620831250002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45999.620831250002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45999.620831250002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45999.620831250002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45999.620831250002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45999.620831250002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45999.620831250002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45999.620831250002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45999.620831250002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45999.620831250002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45999.620831250002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45999.620831250002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45999.620831250002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45999.620831250002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45999.620831250002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45999.620831250002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45999.620831250002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45999.620831250002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45999.620831250002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45999.620831250002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45999.620831250002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45999.620831250002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45999.620831250002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45999.620831250002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45999.620831250002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45999.620831250002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45999.620831250002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45999.620831250002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45999.620831250002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45999.620831250002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45999.620831250002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45999.620831250002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45999.620831250002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45999.620831250002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45999.620831250002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45999.620831250002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45999.620831250002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45999.620831250002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45999.620831250002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45999.620831250002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45999.620831250002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45999.620831250002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45999.620831250002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45999.620831250002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45999.620831250002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45999.620831250002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45999.620831250002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45999.620831250002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45999.620831250002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45999.620831250002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45999.620831250002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45999.620831250002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45999.620831250002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45999.620831250002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45999.620831250002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45999.620831250002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45999.620831250002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45999.620831250002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45999.620831250002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45999.620831250002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45999.620831250002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45999.620831250002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45999.620831250002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45999.620831250002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45999.620831250002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45999.620831250002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45999.620831250002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45999.620831250002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45999.620831250002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45999.620831250002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45999.620831250002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45999.620831250002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45999.620831250002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45999.620831250002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45999.620831250002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45999.620831250002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45999.620831250002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45999.620831250002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45999.620831250002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45999.620831250002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45999.620831250002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45999.620831250002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45999.620831250002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45999.620831250002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45999.620831250002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45999.620831250002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45999.620831250002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45999.620831250002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45999.620831250002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45999.620831250002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45999.620831250002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45999.620831250002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45999.620831250002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45999.620831250002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45999.620831250002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45999.620831250002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45999.620831250002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45999.620831250002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45999.620831250002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45999.620831250002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45999.620831250002</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45999.620831250002</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45999.620831481479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45999.620831481479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45999.620831481479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45999.620831481479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45999.620831481479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45999.620831481479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45999.620831481479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45999.620831481479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45999.620831481479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45999.620831481479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45999.620831481479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45999.620831481479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45999.620831481479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45999.620831481479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45999.620831481479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45999.620831481479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45999.620831481479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45999.620831481479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45999.620831481479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45999.620831481479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45999.620831481479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45999.620831481479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45999.620831481479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45999.620831481479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45999.620831481479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45999.620831481479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45999.620831481479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45999.620831481479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45999.620831481479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45999.620831481479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45999.620831481479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45999.620831481479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45999.620831481479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45999.620831481479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45999.620831481479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45999.620831481479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45999.620831481479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45999.620831481479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45999.620831481479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45999.620831481479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45999.620831481479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45999.620831481479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45999.620831481479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45999.620831481479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45999.620831481479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45999.620831481479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45999.620831481479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45999.620831481479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45999.620831481479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45999.620831481479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45999.620831481479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45999.620831481479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45999.620831481479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45999.620831481479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45999.620831481479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45999.620831481479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45999.620831481479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45999.620831481479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45999.620831481479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45999.620831481479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45999.620831481479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45999.620831481479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45999.620831481479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45999.620831481479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45999.620831481479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45999.620831481479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45999.620831481479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45999.620831481479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45999.620831481479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45999.620831481479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45999.620831481479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45999.620831481479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45999.620831481479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45999.620831481479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45999.620831481479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45999.620831481479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45999.620831481479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45999.620831481479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45999.620831481479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45999.620831481479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45999.620831481479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45999.620831481479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45999.620831481479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45999.620831481479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45999.620831481479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45999.620831481479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45999.620831481479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45999.620831481479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45999.620831481479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45999.620831481479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45999.620831481479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45999.620831481479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45999.620831481479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45999.620831481479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45999.620831481479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45999.620831481479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45999.620831481479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45999.620831481479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45999.620831481479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45999.620831481479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45999.620831481479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45999.620831481479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45999.620831481479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45999.620831481479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45999.620831481479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45999.620831481479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45999.620831481479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45999.620831481479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45999.620831481479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45999.620831481479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45999.620831481479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45999.620831481479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45999.620831481479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45999.620831481479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45999.620831481479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45999.620831481479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45999.620831481479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45999.620831481479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45999.620831481479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45999.620831481479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45999.620831481479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45999.620831481479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45999.620831481479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45999.620831481479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45999.620831481479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45999.620831481479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45999.620831481479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45999.620831481479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45999.620831481479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45999.620831481479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45999.620831481479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45999.620831481479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45999.620831481479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45999.620831481479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45999.620831481479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45999.620831481479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45999.620831481479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45999.620831481479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45999.620831481479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45999.620831481479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45999.620831481479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45999.620831481479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45999.620831481479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45999.620831481479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45999.620831481479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45999.620831481479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45999.620831481479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45999.620831481479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45999.620831481479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45999.620831481479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45999.620831481479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45999.620831481479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45999.620831481479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45999.620831481479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45999.620831481479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45999.620831481479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45999.620831481479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45999.620831481479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45999.620831481479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45999.620831481479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45999.620831481479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45999.620831481479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45999.620831481479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45999.620831481479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45999.620831481479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45999.620831481479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45999.620831481479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45999.620831481479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45999.620831481479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45999.620831481479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45999.620831481479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45999.620831481479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45999.620831481479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45999.620831481479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45999.620831481479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45999.620831481479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45999.620831481479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45999.620831481479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45999.620831481479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45999.620831481479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45999.620831481479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45999.620831481479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45999.620831481479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45999.620831481479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45999.620831481479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45999.620831481479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45999.620831481479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45999.620831481479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45999.620831481479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45999.620831481479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45999.620831481479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45999.620831481479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45999.620831481479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45999.620831481479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45999.620831481479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45999.620831481479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45999.620831481479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45999.620831481479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45999.620831481479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45999.620831481479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45999.620831481479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45999.620831481479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45999.620831481479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45999.620831481479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45999.620831481479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45999.620831481479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45999.620831481479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45999.620831481479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45999.620831481479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45999.620831481479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45999.620831481479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45999.620831481479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45999.620831481479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45999.620831481479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45999.620831481479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45999.620831481479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45999.620831481479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45999.620831481479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45999.620831481479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45999.620831481479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45999.620831481479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45999.620831481479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45999.620831481479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45999.620831481479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45999.620831481479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45999.620831481479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45999.620831481479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45999.620831481479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45999.620831481479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45999.620831481479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45999.620831481479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45999.620831481479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45999.620831481479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45999.620831481479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45999.620831481479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45999.620831481479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45999.620831481479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45999.620831481479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45999.620831481479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45999.620831481479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45999.620831481479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45999.620831481479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45999.620831481479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45999.620831481479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45999.620831481479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45999.620831481479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45999.620831481479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45999.620831481479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45999.620831481479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45999.620831481479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45999.620831481479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45999.620831481479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45999.620831481479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45999.620831481479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45999.620831481479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45999.620831481479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45999.620831481479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45999.620831481479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45999.620831481479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45999.620831481479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45999.620831481479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45999.620831481479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45999.620831481479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45999.620831481479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45999.620831481479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45999.620831481479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45999.620831481479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45999.620831481479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45999.620831481479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45999.620831481479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45999.620831481479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45999.620831481479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45999.620831481479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45999.620831481479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45999.620831481479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45999.620831481479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45999.620831481479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45999.620831481479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45999.620831481479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45999.620831481479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45999.620831481479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45999.620831481479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45999.620831481479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45999.620831481479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45999.620831481479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45999.620831481479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45999.620831481479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45999.620831481479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45999.620831481479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45999.620831481479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45999.620831481479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45999.620831481479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45999.620831481479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45999.620831481479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45999.620831481479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45999.620831481479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45999.620831481479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45999.620831481479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45999.620831481479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45999.620831481479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45999.620831481479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45999.620831481479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45999.620831481479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45999.620831481479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45999.620831481479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45999.620831481479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45999.620831481479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45999.620831481479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45999.620831481479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45999.620831481479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45999.620831481479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45999.620831481479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45999.620831481479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45999.620831481479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45999.620831481479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45999.620831481479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45999.620831481479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45999.620831481479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45999.620831481479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45999.620831481479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45999.620831481479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45999.620831481479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45999.620831481479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45999.620831481479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45999.620831481479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45999.620831481479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45999.620831481479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45999.620831481479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45999.620831481479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45999.620831481479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45999.620831481479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45999.620831481479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45999.620831481479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45999.620831481479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45999.620831481479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45999.620831481479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45999.620831481479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45999.620831481479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45999.620831481479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45999.620831481479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45999.620831481479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45999.620831481479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45999.620831481479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45999.620831481479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45999.620831481479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45999.620831481479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45999.620831481479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45999.620831481479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45999.620831481479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45999.620831481479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45999.620831481479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45999.620831481479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45999.620831481479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45999.620831481479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45999.620831481479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45999.620831481479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45999.620831481479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45999.620831481479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45999.620831481479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45999.620831481479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45999.620831481479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45999.620831481479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45999.620831481479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45999.620831481479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45999.620831481479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45999.620831481479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45999.620831481479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45999.620831481479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45999.620831481479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45999.620831481479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45999.620831481479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45999.620831481479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45999.620831481479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45999.620831481479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45999.620831481479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45999.620831481479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45999.620831481479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45999.620831481479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45999.620831481479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45999.620831481479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45999.620831481479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45999.620831481479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45999.620831481479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45999.620831481479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45999.620831481479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45999.620831481479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45999.620831481479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45999.620831481479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45999.620831481479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45999.620831481479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45999.620831481479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45999.620831481479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45999.620831481479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45999.620831481479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45999.620831481479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45999.620831481479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45999.620831481479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45999.620831481479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45999.620831481479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45999.620831481479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45999.620831481479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45999.620831481479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45999.620831481479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45999.620831481479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45999.620831481479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45999.620831481479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45999.620831481479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45999.620831481479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45999.620831481479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45999.620831481479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45999.620831481479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45999.620831481479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45999.620831481479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45999.620831481479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45999.620831481479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45999.620831481479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45999.620831481479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45999.620831481479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45999.620831481479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45999.620831481479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45999.620831481479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45999.620831481479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45999.620831481479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45999.620831481479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45999.620831481479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45999.620831481479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45999.620831481479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45999.620831481479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45999.620831481479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45999.620831481479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45999.620831481479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45999.620831481479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45999.620831481479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45999.620831481479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45999.620831481479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45999.620831481479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45999.620831481479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45999.620831481479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45999.620831481479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45999.620831481479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45999.620831481479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45999.620831481479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45999.620831481479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45999.620831481479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45999.620831481479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45999.620831481479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45999.620831481479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45999.620831481479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45999.620831481479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45999.620831481479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45999.620831481479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45999.620831481479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45999.620831481479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45999.620831481479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45999.620831481479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45999.620831481479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45999.620831481479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45999.620831481479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45999.620831481479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45999.620831481479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45999.620831481479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45999.620831481479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45999.620831481479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45999.620831481479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45999.620831481479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45999.620831481479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45999.620831481479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45999.620831481479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45999.620831481479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45999.620831481479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45999.620831481479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45999.620831481479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45999.620831481479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45999.620831481479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45999.620831481479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45999.620831481479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45999.620831481479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45999.620831481479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45999.620831481479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45999.620831481479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45999.620831481479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45999.620831481479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45999.620831481479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45999.620831481479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45999.620831481479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45999.620831481479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45999.620831481479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45999.620831481479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45999.620831481479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45999.620831481479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45999.620831481479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45999.620831481479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45999.620831481479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45999.620831481479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45999.620831481479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45999.620831481479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45999.620831481479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45999.620831481479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45999.620831481479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45999.620831481479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45999.620831481479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45999.620831481479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45999.620831481479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45999.620831481479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45999.620831481479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45999.620831481479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45999.620831481479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45999.620831481479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45999.620831481479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45999.620831481479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45999.620831481479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45999.620831481479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45999.620831481479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45999.620831481479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45999.620831481479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45999.620831481479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45999.620831481479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45999.620831481479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45999.620831481479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45999.620831481479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45999.620831481479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45999.620831481479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45999.620831481479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45999.620831481479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45999.620831481479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45999.620831481479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45999.620831481479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45999.620831481479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45999.620831481479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45999.620831481479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45999.620831481479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45999.620831481479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45999.620831481479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45999.620831481479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45999.620831481479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45999.620831481479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45999.620831481479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45999.620831481479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45999.620831481479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45999.620831481479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45999.620831481479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45999.620831481479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45999.620831481479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45999.620831481479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45999.620831481479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45999.620831481479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45999.620831481479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45999.620831481479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45999.620831481479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45999.620831481479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45999.620831481479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45999.620831481479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45999.620831481479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45999.620831481479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45999.620831481479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45999.620831481479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45999.620831481479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45999.620831481479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45999.620831481479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45999.620831481479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45999.620831481479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45999.620831481479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45999.620831481479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45999.620831481479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45999.620831481479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45999.620831481479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45999.620831481479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45999.620831481479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45999.620831481479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45999.620831481479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45999.620831481479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45999.620831481479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45999.620831481479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45999.620831481479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45999.620831481479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45999.620831481479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45999.620831481479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45999.620831481479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45999.620831481479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45999.620831481479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45999.620831481479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45999.620831481479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45999.620831481479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45999.620831481479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45999.620831481479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45999.620831481479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45999.620831481479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45999.620831481479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45999.620831481479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45999.620831481479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45999.620831481479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45999.620831481479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45999.620831481479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45999.620831481479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45999.620831481479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45999.620831481479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45999.620831481479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45999.620831481479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45999.620831481479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45999.620831481479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45999.620831481479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45999.620831481479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45999.620831481479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45999.620831481479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45999.620831481479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45999.620831481479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45999.620831481479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45999.620831481479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45999.620831481479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45999.620831481479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45999.620831481479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45999.620831481479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45999.620831481479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45999.620831481479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45999.620831481479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45999.620831481479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45999.620831481479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45999.620831481479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45999.620831481479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45999.620831481479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45999.620831481479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45999.620831481479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45999.620831481479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45999.620831481479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45999.620831481479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45999.620831481479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45999.620831481479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45999.620831481479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45999.620831481479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45999.620831481479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45999.620831481479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45999.620831481479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45999.620831481479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45999.620831481479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45999.620831481479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45999.620831481479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45999.620831481479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45999.620831481479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45999.620831481479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45999.620831481479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45999.620831481479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45999.620831481479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45999.620831481479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45999.620831481479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45999.620831481479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45999.620831481479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45999.620831481479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45999.620831481479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45999.620831481479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45999.620831481479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45999.620831481479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45999.620831481479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45999.620831481479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45999.620831481479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45999.620831481479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45999.620831481479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45999.620831481479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45999.620831481479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45999.620831481479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45999.620831481479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45999.620831481479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45999.620831481479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45999.620831481479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45999.620831481479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45999.620831481479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45999.620831481479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45999.620831481479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45999.620831481479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45999.620831481479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45999.620831481479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45999.620831481479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45999.620831481479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45999.620831481479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45999.620831481479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45999.620831481479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45999.620831481479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45999.620831481479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45999.620831481479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45999.620831481479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45999.620831481479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45999.620831481479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45999.620831481479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45999.620831481479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45999.620831481479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45999.620831481479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45999.620831481479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45999.620831481479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45999.620831481479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45999.620831481479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45999.620831481479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45999.620831481479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45999.620831481479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45999.620831481479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45999.620831481479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45999.620831481479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45999.620831481479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45999.620831481479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45999.620831481479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45999.620831481479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45999.620831481479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45999.620831481479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45999.620831481479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45999.620831481479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45999.620831481479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45999.620831481479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45999.620831481479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45999.620831481479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45999.620831481479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45999.620831481479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45999.620831481479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45999.620831481479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45999.620831481479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45999.620831481479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45999.620831481479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45999.620831481479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45999.620831481479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45999.620831481479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45999.620831481479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45999.620831481479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45999.620831481479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45999.620831481479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45999.620831481479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45999.620831481479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45999.620831481479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45999.620831481479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45999.620831481479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45999.620831481479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45999.620831481479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45999.620831481479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45999.620831481479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45999.620831481479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45999.620831481479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45999.620831481479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45999.620831481479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45999.620831481479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45999.620831481479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45999.620831481479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45999.620831481479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45999.620831481479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45999.620831481479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45999.620831481479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45999.620831481479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45999.620831481479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45999.620831481479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45999.620831481479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45999.620831481479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45999.620831481479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45999.620831481479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45999.620831481479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45999.620831481479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45999.620831481479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45999.620831481479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45999.620831481479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45999.620831481479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45999.620831481479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45999.620831481479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45999.620831481479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45999.620831481479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45999.620831481479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45999.620831481479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45999.620831481479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45999.620831481479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45999.620831481479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45999.620831481479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45999.620831481479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45999.620831481479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45999.620831481479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45999.620831481479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45999.620831481479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45999.620831481479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45999.620831481479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45999.620831481479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45999.620831481479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45999.620831481479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45999.620831481479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45999.620831481479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45999.620831481479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45999.620831481479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45999.620831481479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45999.620831481479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45999.620831481479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45999.620831481479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45999.620831481479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45999.620831481479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45999.620831481479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45999.620831481479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45999.620831481479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45999.620831481479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45999.620831481479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45999.620831481479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45999.620831481479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45999.620831481479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45999.620831481479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45999.620831481479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45999.620831481479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45999.620831481479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45999.620831481479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45999.620831481479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45999.620831481479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45999.620831481479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45999.620831481479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45999.620831481479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45999.620831481479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45999.620831481479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45999.620831481479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45999.620831481479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45999.620831481479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45999.620831481479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45999.620831481479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45999.620831481479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45999.620831481479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45999.620831481479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45999.620831481479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45999.620831481479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45999.620831481479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45999.620831481479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45999.620831481479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45999.620831481479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45999.620831481479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45999.620831481479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45999.620831481479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45999.620831481479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45999.620831481479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45999.620831481479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45999.620831481479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45999.620831481479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45999.620831481479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45999.620831481479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45999.620831481479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45999.620831481479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45999.620831481479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45999.620831481479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45999.620831481479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45999.620831481479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45999.620831481479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45999.620831481479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45999.620831481479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45999.620831481479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45999.620831481479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45999.620831481479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45999.620831481479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45999.620831481479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45999.620831481479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45999.620831481479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45999.620831481479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45999.620831481479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45999.620831481479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45999.620831481479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45999.620831481479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45999.620831481479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45999.620831481479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45999.620831481479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45999.620831481479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45999.620831481479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45999.620831481479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45999.620831481479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45999.620831481479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45999.620831481479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45999.620831481479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45999.620831481479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45999.620831481479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45999.620831481479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45999.620831481479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45999.620831481479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45999.620831481479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45999.620831481479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45999.620831481479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45999.620831481479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45999.620831481479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45999.620831481479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45999.620831481479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45999.620831481479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45999.620831481479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45999.620831481479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45999.620831481479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45999.620831481479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45999.620831481479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45999.620831481479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45999.620831481479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45999.620831481479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45999.620831481479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45999.620831481479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45999.620831481479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45999.620831481479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45999.620831481479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45999.620831481479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45999.620831481479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45999.620831481479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45999.620831481479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45999.620831481479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45999.620831481479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45999.620831481479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45999.620831481479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45999.620831481479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45999.620831481479</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2"/>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296.14011388888321</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39111</v>
      </c>
      <c r="F3" s="91">
        <v>45997.533333333333</v>
      </c>
      <c r="G3" s="92">
        <f t="shared" ref="G3:G22" ca="1" si="0">IFERROR(NOW()-F3,"")</f>
        <v>2.0874979166692356</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0.82668773148179753</v>
      </c>
      <c r="H4" s="91">
        <v>45998.664027777777</v>
      </c>
      <c r="I4" s="107" t="str">
        <f>IFERROR(VLOOKUP(D4,DB!A:F,6,0),"")</f>
        <v>SCECO</v>
      </c>
      <c r="J4" s="107" t="str">
        <f>IFERROR(VLOOKUP(D4,DB!A:G,7,0),"")</f>
        <v>Vandalized</v>
      </c>
      <c r="K4" s="93" t="s">
        <v>39131</v>
      </c>
      <c r="L4" s="87" t="str">
        <f>IFERROR(VLOOKUP(D4,DB!A:I,9,0),"")</f>
        <v>Latis</v>
      </c>
    </row>
    <row r="5" spans="1:16" ht="30.75">
      <c r="A5" s="107" t="s">
        <v>39132</v>
      </c>
      <c r="B5" s="107" t="str">
        <f>IFERROR(VLOOKUP(D5,DB!A:K,11,0),"")</f>
        <v>R4</v>
      </c>
      <c r="C5" s="89">
        <v>3</v>
      </c>
      <c r="D5" s="87" t="s">
        <v>36247</v>
      </c>
      <c r="E5" s="90" t="s">
        <v>39106</v>
      </c>
      <c r="F5" s="91"/>
      <c r="G5" s="92">
        <f t="shared" ca="1" si="0"/>
        <v>45999.620831250002</v>
      </c>
      <c r="H5" s="91">
        <v>45999.038888888892</v>
      </c>
      <c r="I5" s="107" t="str">
        <f>IFERROR(VLOOKUP(D5,DB!A:F,6,0),"")</f>
        <v>SCECO</v>
      </c>
      <c r="J5" s="107" t="str">
        <f>IFERROR(VLOOKUP(D5,DB!A:G,7,0),"")</f>
        <v>Dead</v>
      </c>
      <c r="K5" s="93" t="s">
        <v>39133</v>
      </c>
      <c r="L5" s="87" t="str">
        <f>IFERROR(VLOOKUP(D5,DB!A:I,9,0),"")</f>
        <v>Latis</v>
      </c>
    </row>
    <row r="6" spans="1:16" ht="39" customHeight="1">
      <c r="A6" s="107" t="s">
        <v>39134</v>
      </c>
      <c r="B6" s="107" t="str">
        <f>IFERROR(VLOOKUP(D6,DB!A:K,11,0),"")</f>
        <v>R4</v>
      </c>
      <c r="C6" s="89">
        <v>1</v>
      </c>
      <c r="D6" s="87" t="s">
        <v>32758</v>
      </c>
      <c r="E6" s="90" t="s">
        <v>39106</v>
      </c>
      <c r="F6" s="91">
        <v>45999.298831018517</v>
      </c>
      <c r="G6" s="92">
        <f t="shared" ca="1" si="0"/>
        <v>0.32200023148470791</v>
      </c>
      <c r="H6" s="91">
        <v>45999.292974537035</v>
      </c>
      <c r="I6" s="107" t="str">
        <f>IFERROR(VLOOKUP(D6,DB!A:F,6,0),"")</f>
        <v>SCECO</v>
      </c>
      <c r="J6" s="107" t="str">
        <f>IFERROR(VLOOKUP(D6,DB!A:G,7,0),"")</f>
        <v>No BB Shifted</v>
      </c>
      <c r="K6" s="93" t="s">
        <v>39135</v>
      </c>
      <c r="L6" s="87" t="str">
        <f>IFERROR(VLOOKUP(D6,DB!A:I,9,0),"")</f>
        <v>Latis</v>
      </c>
    </row>
    <row r="7" spans="1:16" ht="15" customHeight="1">
      <c r="A7" s="107"/>
      <c r="B7" s="107" t="str">
        <f>IFERROR(VLOOKUP(D7,DB!A:K,11,0),"")</f>
        <v/>
      </c>
      <c r="C7" s="89"/>
      <c r="D7" s="87"/>
      <c r="E7" s="90"/>
      <c r="F7" s="91"/>
      <c r="G7" s="92">
        <f t="shared" ca="1" si="0"/>
        <v>45999.620831481479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45999.620831481479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45999.620831481479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45999.620831481479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45999.620831481479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45999.620831481479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45999.620831481479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45999.620831481479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45999.620831481479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45999.620831481479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45999.620831481479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45999.620831481479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45999.620831481479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45999.620831481479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45999.620831481479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45999.620831481479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ref="G23:G86" ca="1" si="1">IFERROR(NOW()-F23,"")</f>
        <v>45999.620831481479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45999.620831481479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45999.620831481479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45999.620831481479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45999.620831481479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45999.620831481479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45999.620831481479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45999.620831481479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45999.620831481479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45999.620831481479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45999.620831481479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45999.620831481479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45999.620831481479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45999.620831481479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45999.620831481479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45999.620831481479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45999.620831481479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45999.620831481479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45999.620831481479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45999.620831481479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45999.620831481479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45999.620831481479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45999.620831481479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45999.620831481479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45999.620831481479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45999.620831481479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45999.620831481479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45999.620831481479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45999.620831481479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45999.620831481479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45999.620831481479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45999.620831481479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45999.620831481479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45999.620831481479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45999.620831481479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45999.620831481479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45999.620831481479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45999.620831481479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45999.620831481479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45999.620831481479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45999.620831481479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45999.620831481479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45999.620831481479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45999.620831481479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45999.620831481479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45999.620831481479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45999.620831481479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45999.620831481479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45999.620831481479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45999.620831481479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45999.620831481479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45999.620831481479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45999.620831481479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45999.620831481479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45999.620831481479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45999.620831481479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45999.620831481479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45999.620831481479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45999.620831481479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45999.620831481479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45999.620831481479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45999.620831481479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45999.620831481479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45999.620831481479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ref="G87:G132" ca="1" si="2">IFERROR(NOW()-F87,"")</f>
        <v>45999.620831481479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45999.620831481479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45999.620831481479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45999.620831481479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45999.620831481479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45999.620831481479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45999.620831481479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45999.620831481479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45999.620831481479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45999.620831481479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45999.620831481479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45999.620831481479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45999.620831481479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45999.620831481479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45999.620831481479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45999.620831481479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45999.620831481479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45999.620831481479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45999.620831481479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45999.620831481479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45999.620831481479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45999.620831481479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45999.620831481479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45999.620831481479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45999.620831481479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45999.620831481479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45999.620831481479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45999.620831481479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45999.620831481479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45999.620831481479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45999.620831481479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45999.620831481479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45999.620831481479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45999.620831481479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45999.620831481479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45999.620831481479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45999.620831481479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45999.620831481479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45999.620831481479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45999.620831481479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45999.620831481479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45999.620831481479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45999.620831481479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45999.620831481479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45999.620831481479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45999.620831481479</v>
      </c>
      <c r="H132" s="91"/>
      <c r="I132" s="107" t="str">
        <f>IFERROR(VLOOKUP(D132,DB!A:F,6,0),"")</f>
        <v/>
      </c>
      <c r="J132" s="107" t="str">
        <f>IFERROR(VLOOKUP(D132,DB!A:G,7,0),"")</f>
        <v/>
      </c>
      <c r="K132" s="93"/>
      <c r="L132" s="87" t="str">
        <f>IFERROR(VLOOKUP(D132,DB!A:I,9,0),"")</f>
        <v/>
      </c>
    </row>
  </sheetData>
  <dataValidations count="2">
    <dataValidation allowBlank="1" showInputMessage="1" showErrorMessage="1" sqref="E1" xr:uid="{A4F81451-56CC-4543-9497-104C4E44EE4B}"/>
    <dataValidation type="list" allowBlank="1" showInputMessage="1" showErrorMessage="1" sqref="E2:E1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107.78877129629109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73.431954166662763</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50.959720370366995</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18.247532638888515</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2.5133428240733338</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37" t="s">
        <v>32904</v>
      </c>
      <c r="E7" s="37" t="s">
        <v>39106</v>
      </c>
      <c r="F7" s="38">
        <v>45999.394085648149</v>
      </c>
      <c r="G7" s="131">
        <f ca="1">IFERROR(NOW()-F7,"")</f>
        <v>0.22674560185259907</v>
      </c>
      <c r="H7" s="38">
        <v>45999.384479166663</v>
      </c>
      <c r="I7" s="37" t="str">
        <f>IFERROR(VLOOKUP(D7,DB!A:F,6,0),"")</f>
        <v>SCECO</v>
      </c>
      <c r="J7" s="37" t="str">
        <f>IFERROR(VLOOKUP(D7,DB!A:G,7,0),"")</f>
        <v>Dead</v>
      </c>
      <c r="K7" s="37" t="s">
        <v>39147</v>
      </c>
      <c r="L7" s="37" t="str">
        <f>IFERROR(VLOOKUP(D7,DB!A:I,9,0),"")</f>
        <v>Latis</v>
      </c>
    </row>
    <row r="8" spans="1:13" ht="30.75">
      <c r="A8" s="37" t="s">
        <v>39148</v>
      </c>
      <c r="B8" s="37" t="str">
        <f>IFERROR(VLOOKUP(D8,DB!A:K,11,0),"")</f>
        <v>R5</v>
      </c>
      <c r="C8" s="37">
        <v>4</v>
      </c>
      <c r="D8" s="37" t="s">
        <v>38377</v>
      </c>
      <c r="E8" s="37" t="s">
        <v>39111</v>
      </c>
      <c r="F8" s="38"/>
      <c r="G8" s="131">
        <f ca="1">IFERROR(NOW()-F8,"")</f>
        <v>45999.620831250002</v>
      </c>
      <c r="H8" s="38">
        <v>45999.488043981481</v>
      </c>
      <c r="I8" s="37" t="str">
        <f>IFERROR(VLOOKUP(D8,DB!A:F,6,0),"")</f>
        <v>SCECO</v>
      </c>
      <c r="J8" s="37" t="str">
        <f>IFERROR(VLOOKUP(D8,DB!A:G,7,0),"")</f>
        <v>Haj Removal</v>
      </c>
      <c r="K8" s="37" t="s">
        <v>39149</v>
      </c>
      <c r="L8" s="37" t="str">
        <f>IFERROR(VLOOKUP(D8,DB!A:I,9,0),"")</f>
        <v>Latis</v>
      </c>
    </row>
    <row r="9" spans="1:13">
      <c r="A9" s="37" t="s">
        <v>39150</v>
      </c>
      <c r="B9" s="37" t="str">
        <f>IFERROR(VLOOKUP(D9,DB!A:K,11,0),"")</f>
        <v>R5</v>
      </c>
      <c r="C9" s="37">
        <v>1</v>
      </c>
      <c r="D9" s="37" t="s">
        <v>36189</v>
      </c>
      <c r="E9" s="37" t="s">
        <v>39106</v>
      </c>
      <c r="F9" s="38">
        <v>45999.613761574074</v>
      </c>
      <c r="G9" s="131">
        <f ca="1">IFERROR(NOW()-F9,"")</f>
        <v>7.0696759285056032E-3</v>
      </c>
      <c r="H9" s="38">
        <v>45999.608206018522</v>
      </c>
      <c r="I9" s="37" t="str">
        <f>IFERROR(VLOOKUP(D9,DB!A:F,6,0),"")</f>
        <v>Generator-SG</v>
      </c>
      <c r="J9" s="37" t="str">
        <f>IFERROR(VLOOKUP(D9,DB!A:G,7,0),"")</f>
        <v>Vandalized</v>
      </c>
      <c r="K9" s="37" t="s">
        <v>39151</v>
      </c>
      <c r="L9" s="37" t="str">
        <f>IFERROR(VLOOKUP(D9,DB!A:I,9,0),"")</f>
        <v>Latis</v>
      </c>
    </row>
    <row r="10" spans="1:13">
      <c r="A10" s="37"/>
      <c r="B10" s="37" t="str">
        <f>IFERROR(VLOOKUP(D10,DB!A:K,11,0),"")</f>
        <v/>
      </c>
      <c r="C10" s="37">
        <v>1</v>
      </c>
      <c r="D10" s="37"/>
      <c r="E10" s="37"/>
      <c r="F10" s="38"/>
      <c r="G10" s="131">
        <f ca="1">IFERROR(NOW()-F10,"")</f>
        <v>45999.620831250002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45999.620831250002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45999.620831250002</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45999.620831250002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45999.620831250002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45999.620831250002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45999.620831250002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45999.620831250002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45999.620831250002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45999.620831250002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45999.620831250002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45999.620831250002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45999.620831250002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45999.620831250002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45999.620831250002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45999.620831250002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45999.620831250002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45999.620831250002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45999.620831250002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45999.620831250002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45999.620831250002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45999.620831250002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45999.620831250002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45999.620831250002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45999.620831250002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45999.620831250002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45999.620831250002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45999.620831250002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45999.620831250002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45999.620831250002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45999.620831250002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45999.620831250002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45999.620831250002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45999.620831250002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45999.620831250002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45999.620831250002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45999.620831250002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45999.620831250002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45999.620831250002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45999.620831250002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45999.620831250002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45999.620831250002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45999.620831250002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45999.620831250002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45999.620831250002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45999.620831250002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45999.620831250002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45999.620831250002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45999.620831250002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45999.620831250002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45999.620831250002</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3" ca="1" si="0">IFERROR(NOW()-F2,"-")</f>
        <v>45999.620831250002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45999.620831250002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45999.620831250002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45999.620831250002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45999.620831250002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45999.620831250002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45999.620831250002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45999.620831250002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45999.620831250002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45999.620831250002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45999.620831250002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45999.620831250002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45999.620831250002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45999.620831250002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45999.620831250002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45999.620831250002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45999.620831250002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45999.620831250002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45999.620831250002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45999.620831250002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45999.620831250002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45999.620831250002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45999.620831250002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45999.620831250002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45999.620831250002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45999.620831250002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45999.620831250002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45999.620831250002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45999.620831250002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45999.620831250002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45999.620831250002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45999.620831250002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45999.620831250002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45999.620831250002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45999.620831250002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45999.620831250002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45999.620831250002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45999.620831250002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45999.620831250002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45999.620831250002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45999.620831250002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45999.620831250002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45999.620831250002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45999.620831250002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45999.620831250002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45999.620831250002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45999.620831250002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45999.620831250002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45999.620831250002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45999.620831250002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45999.620831250002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45999.620831250002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45999.620831250002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45999.620831250002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45999.620831250002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45999.620831250002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45999.620831250002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45999.620831250002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45999.620831250002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45999.620831250002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45999.620831250002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45999.620831250002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45999.620831250002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45999.620831250002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45999.620831250002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45999.620831250002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45999.620831250002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45999.620831250002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45999.620831250002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45999.620831250002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45999.620831250002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45999.620831250002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45999.620831250002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45999.620831250002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45999.620831250002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45999.620831250002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45999.620831250002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45999.620831250002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45999.620831250002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45999.620831250002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45999.620831250002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45999.620831250002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45999.620831250002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45999.620831250002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45999.620831250002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45999.620831250002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45999.620831250002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45999.620831250002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45999.620831250002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45999.620831250002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45999.620831250002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45999.620831250002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45999.620831250002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45999.620831250002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45999.620831250002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45999.620831250002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45999.620831250002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45999.620831250002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45999.620831250002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45999.620831250002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45999.620831250002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45999.620831250002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45999.620831250002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45999.620831250002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45999.620831250002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45999.620831250002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45999.620831250002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45999.620831250002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45999.620831250002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45999.620831250002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45999.620831250002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45999.620831250002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45999.620831250002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45999.620831250002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45999.620831250002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45999.620831250002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45999.620831250002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45999.620831250002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45999.620831250002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45999.620831250002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45999.620831250002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45999.620831250002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45999.620831250002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45999.620831250002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45999.620831250002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45999.620831250002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45999.620831250002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45999.620831250002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45999.620831250002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45999.620831250002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45999.620831250002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45999.620831250002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45999.620831250002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45999.620831250002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45999.620831250002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45999.620831250002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45999.620831250002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45999.620831250002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45999.620831250002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45999.620831250002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45999.620831250002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45999.620831250002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45999.620831250002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45999.620831250002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45999.620831250002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45999.620831250002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45999.620831250002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45999.620831250002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45999.620831250002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45999.620831250002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45999.620831250002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45999.620831250002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45999.620831250002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45999.620831250002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45999.620831250002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45999.620831250002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45999.620831250002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45999.620831250002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45999.620831250002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45999.620831250002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45999.620831250002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45999.620831250002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45999.620831250002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45999.620831250002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45999.620831250002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45999.620831250002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45999.620831250002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45999.620831250002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45999.620831250002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45999.620831250002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45999.620831250002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45999.620831250002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45999.620831250002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45999.620831250002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45999.620831250002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45999.620831250002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45999.620831250002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45999.620831250002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45999.620831250002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45999.620831250002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45999.620831250002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45999.620831250002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45999.620831250002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45999.620831250002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45999.620831250002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45999.620831250002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45999.620831250002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45999.620831250002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45999.620831250002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45999.620831250002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45999.620831250002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45999.620831250002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45999.620831250002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45999.620831250002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45999.620831250002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45999.620831250002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45999.620831250002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45999.620831250002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45999.620831250002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45999.620831250002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45999.620831250002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45999.620831250002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45999.620831250002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45999.620831250002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45999.620831250002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45999.620831250002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45999.620831250002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45999.620831250002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45999.620831250002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45999.620831250002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45999.620831250002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45999.620831250002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45999.620831250002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45999.620831250002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45999.620831250002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45999.620831250002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45999.620831250002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45999.620831250002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45999.620831250002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45999.620831250002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45999.620831250002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45999.620831250002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45999.620831250002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45999.620831250002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45999.620831250002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45999.620831250002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45999.620831250002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45999.620831250002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45999.620831250002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45999.620831250002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45999.620831250002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45999.620831250002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45999.620831250002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45999.620831250002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45999.620831250002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45999.620831250002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45999.620831250002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45999.620831250002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45999.620831250002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45999.620831250002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45999.620831250002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45999.620831250002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45999.620831250002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45999.620831250002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45999.620831250002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45999.620831250002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45999.620831250002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45999.620831250002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45999.620831250002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45999.620831250002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45999.620831250002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45999.620831250002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45999.620831250002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45999.620831250002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45999.620831250002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45999.620831250002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45999.620831250002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45999.620831250002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45999.620831250002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45999.620831250002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45999.620831250002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45999.620831250002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45999.620831250002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45999.620831250002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45999.620831250002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45999.620831250002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45999.620831250002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45999.620831250002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45999.620831250002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45999.620831250002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45999.620831250002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45999.620831250002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45999.620831250002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45999.620831250002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45999.620831250002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45999.620831250002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45999.620831250002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45999.620831250002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45999.620831250002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45999.620831250002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45999.620831250002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45999.620831250002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45999.620831250002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45999.620831250002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45999.620831250002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45999.620831250002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45999.620831250002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45999.620831250002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45999.620831250002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45999.620831250002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45999.620831250002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45999.620831250002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45999.620831250002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45999.620831250002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45999.620831250002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45999.620831250002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45999.620831250002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45999.620831250002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45999.620831250002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45999.620831250002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45999.620831250002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45999.620831250002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45999.620831250002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45999.620831250002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45999.620831250002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45999.620831250002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45999.620831250002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45999.620831250002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45999.620831250002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45999.620831250002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45999.620831250002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45999.620831250002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45999.620831250002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45999.620831250002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45999.620831250002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45999.620831250002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45999.620831250002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45999.620831250002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45999.620831250002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45999.620831250002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45999.620831250002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45999.620831250002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45999.620831250002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45999.620831250002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45999.620831250002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45999.620831250002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45999.620831250002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45999.620831250002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45999.620831250002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45999.620831250002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45999.620831250002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45999.620831250002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45999.620831250002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45999.620831250002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45999.620831250002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45999.620831250002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45999.620831250002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45999.620831250002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45999.620831250002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45999.620831250002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45999.620831250002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45999.620831250002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45999.620831250002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45999.620831250002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45999.620831250002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45999.620831250002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45999.620831250002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45999.620831250002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45999.620831250002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45999.620831250002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45999.620831250002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45999.620831250002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45999.620831250002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45999.620831250002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45999.620831250002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45999.620831250002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45999.620831250002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45999.620831250002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45999.620831250002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45999.620831250002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45999.620831250002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45999.620831250002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45999.620831250002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45999.620831250002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45999.620831250002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45999.620831250002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45999.620831250002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45999.620831250002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45999.620831250002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45999.620831250002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45999.620831250002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45999.620831250002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45999.620831250002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45999.620831250002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45999.620831250002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45999.620831250002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45999.620831250002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45999.620831250002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45999.620831250002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45999.620831250002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45999.620831250002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45999.620831250002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45999.620831250002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45999.620831250002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45999.620831250002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45999.620831250002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45999.620831250002</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45999.620831250002</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2025-12-08T11:55:24Z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