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25" documentId="13_ncr:1_{F6CB121F-512D-4AA6-A0C1-0FB36C537598}" xr6:coauthVersionLast="47" xr6:coauthVersionMax="47" xr10:uidLastSave="{614D4CF1-E4AF-43F0-ADF4-A9D9EA24DA85}"/>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<sst xmlns="http://schemas.openxmlformats.org/spreadsheetml/2006/main" count="180310" uniqueCount="39139">
  <si>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</si>
  <si>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</si>
  <si>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</si>
  <si>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</si>
  <si>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</si>
  <si>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</si>
  <si>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</si>
  <si>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</si>
  <si>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</si>
  <si>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</si>
  <si>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</si>
  <si>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</si>
  <si>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</si>
  <si>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</si>
  <si>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</si>
  <si>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</si>
  <si>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</si>
  <si>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</si>
  <si>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</si>
  <si>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</si>
  <si>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</si>
  <si>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</si>
  <si>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</si>
  <si>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</si>
  <si>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</si>
  <si>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</si>
  <si>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</si>
  <si>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</si>
  <si>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</si>
  <si>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</si>
  <si>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</si>
  <si>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</si>
  <si>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</si>
  <si>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</si>
  <si>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</si>
  <si>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</si>
  <si>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</si>
  <si>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</si>
  <si>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</si>
  <si>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</si>
  <si>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</si>
  <si>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</si>
  <si>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</si>
  <si>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</si>
  <si>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</si>
  <si>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</si>
  <si>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</si>
  <si>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</si>
  <si>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</si>
  <si>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</si>
  <si>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</si>
  <si>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</si>
  <si>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</si>
  <si>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</si>
  <si>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</si>
  <si>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</si>
  <si>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</si>
  <si>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</si>
  <si>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</si>
  <si>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</si>
  <si>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</si>
  <si>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</si>
  <si>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</si>
  <si>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</si>
  <si>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</si>
  <si>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</si>
  <si>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</si>
  <si>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</si>
  <si>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</si>
  <si>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</si>
  <si>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</si>
  <si>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</si>
  <si>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</si>
  <si>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</si>
  <si>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</si>
  <si>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</si>
  <si>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</si>
  <si>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</si>
  <si>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</si>
  <si>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</si>
  <si>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</si>
  <si>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</si>
  <si>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</si>
  <si>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</si>
  <si>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</si>
  <si>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</si>
  <si>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</si>
  <si>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</si>
  <si>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</si>
  <si>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</si>
  <si>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</si>
  <si>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</si>
  <si>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</si>
  <si>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</si>
  <si>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</si>
  <si>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</si>
  <si>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</si>
  <si>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</si>
  <si>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</si>
  <si>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</si>
  <si>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</si>
  <si>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</si>
  <si>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</si>
  <si>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</si>
  <si>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</si>
  <si>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</si>
  <si>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</si>
  <si>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</si>
  <si>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</si>
  <si>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</si>
  <si>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</si>
  <si>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</si>
  <si>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</si>
  <si>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</si>
  <si>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</si>
  <si>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</si>
  <si>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</si>
  <si>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</si>
  <si>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</si>
  <si>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</si>
  <si>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</si>
  <si>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</si>
  <si>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</si>
  <si>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</si>
  <si>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</si>
  <si>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</si>
  <si>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</si>
  <si>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</si>
  <si>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</si>
  <si>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</si>
  <si>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</si>
  <si>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</si>
  <si>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</si>
  <si>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</si>
  <si>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</si>
  <si>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</si>
  <si>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</si>
  <si>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</si>
  <si>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</si>
  <si>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</si>
  <si>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</si>
  <si>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</si>
  <si>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</si>
  <si>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</si>
  <si>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</si>
  <si>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</si>
  <si>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</si>
  <si>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</si>
  <si>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</si>
  <si>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</si>
  <si>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</si>
  <si>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</si>
  <si>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</si>
  <si>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</si>
  <si>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</si>
  <si>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</si>
  <si>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</si>
  <si>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</si>
  <si>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</si>
  <si>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</si>
  <si>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</si>
  <si>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</si>
  <si>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</si>
  <si>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</si>
  <si>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</si>
  <si>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</si>
  <si>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</si>
  <si>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</si>
  <si>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</si>
  <si>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</si>
  <si>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</si>
  <si>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</si>
  <si>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</si>
  <si>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</si>
  <si>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</si>
  <si>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</si>
  <si>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</si>
  <si>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</si>
  <si>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</si>
  <si>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</si>
  <si>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</si>
  <si>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</si>
  <si>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</si>
  <si>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</si>
  <si>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</si>
  <si>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</si>
  <si>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</si>
  <si>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</si>
  <si>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</si>
  <si>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</si>
  <si>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</si>
  <si>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</si>
  <si>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</si>
  <si>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</si>
  <si>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</si>
  <si>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</si>
  <si>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</si>
  <si>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</si>
  <si>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</si>
  <si>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</si>
  <si>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</si>
  <si>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</si>
  <si>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</si>
  <si>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</si>
  <si>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</si>
  <si>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</si>
  <si>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</si>
  <si>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</si>
  <si>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</si>
  <si>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</si>
  <si>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</si>
  <si>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</si>
  <si>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</si>
  <si>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</si>
  <si>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</si>
  <si>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</si>
  <si>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</si>
  <si>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</si>
  <si>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</si>
  <si>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</si>
  <si>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</si>
  <si>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</si>
  <si>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</si>
  <si>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</si>
  <si>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</si>
  <si>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</si>
  <si>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</si>
  <si>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</si>
  <si>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</si>
  <si>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</si>
  <si>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</si>
  <si>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</si>
  <si>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</si>
  <si>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</si>
  <si>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</si>
  <si>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</si>
  <si>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</si>
  <si>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</si>
  <si>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</si>
  <si>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</si>
  <si>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</si>
  <si>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</si>
  <si>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</si>
  <si>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</si>
  <si>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</si>
  <si>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</si>
  <si>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</si>
  <si>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</si>
  <si>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</si>
  <si>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</si>
  <si>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</si>
  <si>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</si>
  <si>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</si>
  <si>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</si>
  <si>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</si>
  <si>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</si>
  <si>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</si>
  <si>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</si>
  <si>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</si>
  <si>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</si>
  <si>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</si>
  <si>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</si>
  <si>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</si>
  <si>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</si>
  <si>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</si>
  <si>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</si>
  <si>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</si>
  <si>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</si>
  <si>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</si>
  <si>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</si>
  <si>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</si>
  <si>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</si>
  <si>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</si>
  <si>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</si>
  <si>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</si>
  <si>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</si>
  <si>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</si>
  <si>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</si>
  <si>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</si>
  <si>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</si>
  <si>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</si>
  <si>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</si>
  <si>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</si>
  <si>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</si>
  <si>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</si>
  <si>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</si>
  <si>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</si>
  <si>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</si>
  <si>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</si>
  <si>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</si>
  <si>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</si>
  <si>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</si>
  <si>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</si>
  <si>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</si>
  <si>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</si>
  <si>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</si>
  <si>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</si>
  <si>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</si>
  <si>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</si>
  <si>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</si>
  <si>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</si>
  <si>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</si>
  <si>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</si>
  <si>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</si>
  <si>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</si>
  <si>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</si>
  <si>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</si>
  <si>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</si>
  <si>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</si>
  <si>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</si>
  <si>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</si>
  <si>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</si>
  <si>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</si>
  <si>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</si>
  <si>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</si>
  <si>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</si>
  <si>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</si>
  <si>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</si>
  <si>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</si>
  <si>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</si>
  <si>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</si>
  <si>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</si>
  <si>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</si>
  <si>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</si>
  <si>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</si>
  <si>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</si>
  <si>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</si>
  <si>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</si>
  <si>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</si>
  <si>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</si>
  <si>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</si>
  <si>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</si>
  <si>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</si>
  <si>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</si>
  <si>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</si>
  <si>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</si>
  <si>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</si>
  <si>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</si>
  <si>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</si>
  <si>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</si>
  <si>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</si>
  <si>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</si>
  <si>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</si>
  <si>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</si>
  <si>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</si>
  <si>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</si>
  <si>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</si>
  <si>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</si>
  <si>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</si>
  <si>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</si>
  <si>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</si>
  <si>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</si>
  <si>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</si>
  <si>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</si>
  <si>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</si>
  <si>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</si>
  <si>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</si>
  <si>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</si>
  <si>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</si>
  <si>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</si>
  <si>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</si>
  <si>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</si>
  <si>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</si>
  <si>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</si>
  <si>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</si>
  <si>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</si>
  <si>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</si>
  <si>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</si>
  <si>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</si>
  <si>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</si>
  <si>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</si>
  <si>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</si>
  <si>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</si>
  <si>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</si>
  <si>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</si>
  <si>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</si>
  <si>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</si>
  <si>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</si>
  <si>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</si>
  <si>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</si>
  <si>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</si>
  <si>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</si>
  <si>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</si>
  <si>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</si>
  <si>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</si>
  <si>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</si>
  <si>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</si>
  <si>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</si>
  <si>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</si>
  <si>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</si>
  <si>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</si>
  <si>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</si>
  <si>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</si>
  <si>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</si>
  <si>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</si>
  <si>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</si>
  <si>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</si>
  <si>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</si>
  <si>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</si>
  <si>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</si>
  <si>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</si>
  <si>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</si>
  <si>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</si>
  <si>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</si>
  <si>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</si>
  <si>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</si>
  <si>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</si>
  <si>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</si>
  <si>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</si>
  <si>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</si>
  <si>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</si>
  <si>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</si>
  <si>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</si>
  <si>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</si>
  <si>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</si>
  <si>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</si>
  <si>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</si>
  <si>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</si>
  <si>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</si>
  <si>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</si>
  <si>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</si>
  <si>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</si>
  <si>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</si>
  <si>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</si>
  <si>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</si>
  <si>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</si>
  <si>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</si>
  <si>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</si>
  <si>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</si>
  <si>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</si>
  <si>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</si>
  <si>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</si>
  <si>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</si>
  <si>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</si>
  <si>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</si>
  <si>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</si>
  <si>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</si>
  <si>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</si>
  <si>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</si>
  <si>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</si>
  <si>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</si>
  <si>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</si>
  <si>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</si>
  <si>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</si>
  <si>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</si>
  <si>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</si>
  <si>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</si>
  <si>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</si>
  <si>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</si>
  <si>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</si>
  <si>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</si>
  <si>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</si>
  <si>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</si>
  <si>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</si>
  <si>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</si>
  <si>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</si>
  <si>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</si>
  <si>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</si>
  <si>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</si>
  <si>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</si>
  <si>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</si>
  <si>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</si>
  <si>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</si>
  <si>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</si>
  <si>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</si>
  <si>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</si>
  <si>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</si>
  <si>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</si>
  <si>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</si>
  <si>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</si>
  <si>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</si>
  <si>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</si>
  <si>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</si>
  <si>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</si>
  <si>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</si>
  <si>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</si>
  <si>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</si>
  <si>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</si>
  <si>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</si>
  <si>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</si>
  <si>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</si>
  <si>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</si>
  <si>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</si>
  <si>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</si>
  <si>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</si>
  <si>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</si>
  <si>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</si>
  <si>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</si>
  <si>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</si>
  <si>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</si>
  <si>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</si>
  <si>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</si>
  <si>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</si>
  <si>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</si>
  <si>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</si>
  <si>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</si>
  <si>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</si>
  <si>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</si>
  <si>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</si>
  <si>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</si>
  <si>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</si>
  <si>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</si>
  <si>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</si>
  <si>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</si>
  <si>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</si>
  <si>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</si>
  <si>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</si>
  <si>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</si>
  <si>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</si>
  <si>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</si>
  <si>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</si>
  <si>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</si>
  <si>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</si>
  <si>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</si>
  <si>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</si>
  <si>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</si>
  <si>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</si>
  <si>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</si>
  <si>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</si>
  <si>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</si>
  <si>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</si>
  <si>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</si>
  <si>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</si>
  <si>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</si>
  <si>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</si>
  <si>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</si>
  <si>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</si>
  <si>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</si>
  <si>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</si>
  <si>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</si>
  <si>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</si>
  <si>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</si>
  <si>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</si>
  <si>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</si>
  <si>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</si>
  <si>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</si>
  <si>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</si>
  <si>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</si>
  <si>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</si>
  <si>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</si>
  <si>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</si>
  <si>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</si>
  <si>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</si>
  <si>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</si>
  <si>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</si>
  <si>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</si>
  <si>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</si>
  <si>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</si>
  <si>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</si>
  <si>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</si>
  <si>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</si>
  <si>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</si>
  <si>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</si>
  <si>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</si>
  <si>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</si>
  <si>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</si>
  <si>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</si>
  <si>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</si>
  <si>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</si>
  <si>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</si>
  <si>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</si>
  <si>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</si>
  <si>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</si>
  <si>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</si>
  <si>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</si>
  <si>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</si>
  <si>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</si>
  <si>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</si>
  <si>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</si>
  <si>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</si>
  <si>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</si>
  <si>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</si>
  <si>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</si>
  <si>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</si>
  <si>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</si>
  <si>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</si>
  <si>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</si>
  <si>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</si>
  <si>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</si>
  <si>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</si>
  <si>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</si>
  <si>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</si>
  <si>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</si>
  <si>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</si>
  <si>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</si>
  <si>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</si>
  <si>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</si>
  <si>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</si>
  <si>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</si>
  <si>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</si>
  <si>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</si>
  <si>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</si>
  <si>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</si>
  <si>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</si>
  <si>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</si>
  <si>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</si>
  <si>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</si>
  <si>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</si>
  <si>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</si>
  <si>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</si>
  <si>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</si>
  <si>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</si>
  <si>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</si>
  <si>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</si>
  <si>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</si>
  <si>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</si>
  <si>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</si>
  <si>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</si>
  <si>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</si>
  <si>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</si>
  <si>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</si>
  <si>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</si>
  <si>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</si>
  <si>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</si>
  <si>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</si>
  <si>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</si>
  <si>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</si>
  <si>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</si>
  <si>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</si>
  <si>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</si>
  <si>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</si>
  <si>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</si>
  <si>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</si>
  <si>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</si>
  <si>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</si>
  <si>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</si>
  <si>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</si>
  <si>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</si>
  <si>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</si>
  <si>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</si>
  <si>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</si>
  <si>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</si>
  <si>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</si>
  <si>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</si>
  <si>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</si>
  <si>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</si>
  <si>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</si>
  <si>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</si>
  <si>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</si>
  <si>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</si>
  <si>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</si>
  <si>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</si>
  <si>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</si>
  <si>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</si>
  <si>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</si>
  <si>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</si>
  <si>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</si>
  <si>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</si>
  <si>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</si>
  <si>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</si>
  <si>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</si>
  <si>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</si>
  <si>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</si>
  <si>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</si>
  <si>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</si>
  <si>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</si>
  <si>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</si>
  <si>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</si>
  <si>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</si>
  <si>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</si>
  <si>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</si>
  <si>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</si>
  <si>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</si>
  <si>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</si>
  <si>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</si>
  <si>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</si>
  <si>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</si>
  <si>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</si>
  <si>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</si>
  <si>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</si>
  <si>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</si>
  <si>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</si>
  <si>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</si>
  <si>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</si>
  <si>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</si>
  <si>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</si>
  <si>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</si>
  <si>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</si>
  <si>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</si>
  <si>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</si>
  <si>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</si>
  <si>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</si>
  <si>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</si>
  <si>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</si>
  <si>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</si>
  <si>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</si>
  <si>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</si>
  <si>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</si>
  <si>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</si>
  <si>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</si>
  <si>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</si>
  <si>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</si>
  <si>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</si>
  <si>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</si>
  <si>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</si>
  <si>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</si>
  <si>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</si>
  <si>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</si>
  <si>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</si>
  <si>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</si>
  <si>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</si>
  <si>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</si>
  <si>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</si>
  <si>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</si>
  <si>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</si>
  <si>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</si>
  <si>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</si>
  <si>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</si>
  <si>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</si>
  <si>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</si>
  <si>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</si>
  <si>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</si>
  <si>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</si>
  <si>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</si>
  <si>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</si>
  <si>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</si>
  <si>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</si>
  <si>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</si>
  <si>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</si>
  <si>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</si>
  <si>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</si>
  <si>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</si>
  <si>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</si>
  <si>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</si>
  <si>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</si>
  <si>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</si>
  <si>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</si>
  <si>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</si>
  <si>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</si>
  <si>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</si>
  <si>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</si>
  <si>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</si>
  <si>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</si>
  <si>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</si>
  <si>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</si>
  <si>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</si>
  <si>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</si>
  <si>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</si>
  <si>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</si>
  <si>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</si>
  <si>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</si>
  <si>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</si>
  <si>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</si>
  <si>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</si>
  <si>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</si>
  <si>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</si>
  <si>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</si>
  <si>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</si>
  <si>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</si>
  <si>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</si>
  <si>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</si>
  <si>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</si>
  <si>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</si>
  <si>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</si>
  <si>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</si>
  <si>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</si>
  <si>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</si>
  <si>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</si>
  <si>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</si>
  <si>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</si>
  <si>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</si>
  <si>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</si>
  <si>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</si>
  <si>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</si>
  <si>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</si>
  <si>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</si>
  <si>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</si>
  <si>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</si>
  <si>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</si>
  <si>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</si>
  <si>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</si>
  <si>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</si>
  <si>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</si>
  <si>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</si>
  <si>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</si>
  <si>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</si>
  <si>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</si>
  <si>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</si>
  <si>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</si>
  <si>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</si>
  <si>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</si>
  <si>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</si>
  <si>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</si>
  <si>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</si>
  <si>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</si>
  <si>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</si>
  <si>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</si>
  <si>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</si>
  <si>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</si>
  <si>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</si>
  <si>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</si>
  <si>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</si>
  <si>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</si>
  <si>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</si>
  <si>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</si>
  <si>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</si>
  <si>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</si>
  <si>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</si>
  <si>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</si>
  <si>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</si>
  <si>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</si>
  <si>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</si>
  <si>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</si>
  <si>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</si>
  <si>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</si>
  <si>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</si>
  <si>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</si>
  <si>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</si>
  <si>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</si>
  <si>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</si>
  <si>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</si>
  <si>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</si>
  <si>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</si>
  <si>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</si>
  <si>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</si>
  <si>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</si>
  <si>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</si>
  <si>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</si>
  <si>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</si>
  <si>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</si>
  <si>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</si>
  <si>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</si>
  <si>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</si>
  <si>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</si>
  <si>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</si>
  <si>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</si>
  <si>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</si>
  <si>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</si>
  <si>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</si>
  <si>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</si>
  <si>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</si>
  <si>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</si>
  <si>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</si>
  <si>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</si>
  <si>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</si>
  <si>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</si>
  <si>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</si>
  <si>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</si>
  <si>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</si>
  <si>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</si>
  <si>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</si>
  <si>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</si>
  <si>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</si>
  <si>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</si>
  <si>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</si>
  <si>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</si>
  <si>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</si>
  <si>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</si>
  <si>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</si>
  <si>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</si>
  <si>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</si>
  <si>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</si>
  <si>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</si>
  <si>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</si>
  <si>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</si>
  <si>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</si>
  <si>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</si>
  <si>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</si>
  <si>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</si>
  <si>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</si>
  <si>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</si>
  <si>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</si>
  <si>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</si>
  <si>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</si>
  <si>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</si>
  <si>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</si>
  <si>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</si>
  <si>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</si>
  <si>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</si>
  <si>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</si>
  <si>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</si>
  <si>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</si>
  <si>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</si>
  <si>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</si>
  <si>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</si>
  <si>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</si>
  <si>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</si>
  <si>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</si>
  <si>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</si>
  <si>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</si>
  <si>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</si>
  <si>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</si>
  <si>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</si>
  <si>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</si>
  <si>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</si>
  <si>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</si>
  <si>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</si>
  <si>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</si>
  <si>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</si>
  <si>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</si>
  <si>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</si>
  <si>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</si>
  <si>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</si>
  <si>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</si>
  <si>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</si>
  <si>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</si>
  <si>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</si>
  <si>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</si>
  <si>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</si>
  <si>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</si>
  <si>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</si>
  <si>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</si>
  <si>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</si>
  <si>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</si>
  <si>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</si>
  <si>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</si>
  <si>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</si>
  <si>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</si>
  <si>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</si>
  <si>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</si>
  <si>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</si>
  <si>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</si>
  <si>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</si>
  <si>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</si>
  <si>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</si>
  <si>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</si>
  <si>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</si>
  <si>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</si>
  <si>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</si>
  <si>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</si>
  <si>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</si>
  <si>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</si>
  <si>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</si>
  <si>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</si>
  <si>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</si>
  <si>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</si>
  <si>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</si>
  <si>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</si>
  <si>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</si>
  <si>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</si>
  <si>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</si>
  <si>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</si>
  <si>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</si>
  <si>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</si>
  <si>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</si>
  <si>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</si>
  <si>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</si>
  <si>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</si>
  <si>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</si>
  <si>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</si>
  <si>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</si>
  <si>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</si>
  <si>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</si>
  <si>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</si>
  <si>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</si>
  <si>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</si>
  <si>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</si>
  <si>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</si>
  <si>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</si>
  <si>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</si>
  <si>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</si>
  <si>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</si>
  <si>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</si>
  <si>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</si>
  <si>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</si>
  <si>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</si>
  <si>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</si>
  <si>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</si>
  <si>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</si>
  <si>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</si>
  <si>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</si>
  <si>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</si>
  <si>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</si>
  <si>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</si>
  <si>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</si>
  <si>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</si>
  <si>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</si>
  <si>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</si>
  <si>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</si>
  <si>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</si>
  <si>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</si>
  <si>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</si>
  <si>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</si>
  <si>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</si>
  <si>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</si>
  <si>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</si>
  <si>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</si>
  <si>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</si>
  <si>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</si>
  <si>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</si>
  <si>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</si>
  <si>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</si>
  <si>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</si>
  <si>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</si>
  <si>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</si>
  <si>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</si>
  <si>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</si>
  <si>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</si>
  <si>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</si>
  <si>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</si>
  <si>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</si>
  <si>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</si>
  <si>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</si>
  <si>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</si>
  <si>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</si>
  <si>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</si>
  <si>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</si>
  <si>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</si>
  <si>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</si>
  <si>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</si>
  <si>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</si>
  <si>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</si>
  <si>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</si>
  <si>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</si>
  <si>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</si>
  <si>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</si>
  <si>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</si>
  <si>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</si>
  <si>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</si>
  <si>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</si>
  <si>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</si>
  <si>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</si>
  <si>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</si>
  <si>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</si>
  <si>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</si>
  <si>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</si>
  <si>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</si>
  <si>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</si>
  <si>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</si>
  <si>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</si>
  <si>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</si>
  <si>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</si>
  <si>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</si>
  <si>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</si>
  <si>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</si>
  <si>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</si>
  <si>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</si>
  <si>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</si>
  <si>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</si>
  <si>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</si>
  <si>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</si>
  <si>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</si>
  <si>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</si>
  <si>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</si>
  <si>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</si>
  <si>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</si>
  <si>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</si>
  <si>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</si>
  <si>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</si>
  <si>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</si>
  <si>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</si>
  <si>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</si>
  <si>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</si>
  <si>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</si>
  <si>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</si>
  <si>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</si>
  <si>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</si>
  <si>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</si>
  <si>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</si>
  <si>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</si>
  <si>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</si>
  <si>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</si>
  <si>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</si>
  <si>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</si>
  <si>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</si>
  <si>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</si>
  <si>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</si>
  <si>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</si>
  <si>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</si>
  <si>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</si>
  <si>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</si>
  <si>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</si>
  <si>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</si>
  <si>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</si>
  <si>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</si>
  <si>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</si>
  <si>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</si>
  <si>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</si>
  <si>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</si>
  <si>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</si>
  <si>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</si>
  <si>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</si>
  <si>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</si>
  <si>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</si>
  <si>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</si>
  <si>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</si>
  <si>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</si>
  <si>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</si>
  <si>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</si>
  <si>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</si>
  <si>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</si>
  <si>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</si>
  <si>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</si>
  <si>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</si>
  <si>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</si>
  <si>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</si>
  <si>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</si>
  <si>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</si>
  <si>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</si>
  <si>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</si>
  <si>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</si>
  <si>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</si>
  <si>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</si>
  <si>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</si>
  <si>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</si>
  <si>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</si>
  <si>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</si>
  <si>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</si>
  <si>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</si>
  <si>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</si>
  <si>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</si>
  <si>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</si>
  <si>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</si>
  <si>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</si>
  <si>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</si>
  <si>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</si>
  <si>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</si>
  <si>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</si>
  <si>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</si>
  <si>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</si>
  <si>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</si>
  <si>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</si>
  <si>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</si>
  <si>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</si>
  <si>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</si>
  <si>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</si>
  <si>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</si>
  <si>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</si>
  <si>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</si>
  <si>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</si>
  <si>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</si>
  <si>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</si>
  <si>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</si>
  <si>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</si>
  <si>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</si>
  <si>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</si>
  <si>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</si>
  <si>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</si>
  <si>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</si>
  <si>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</si>
  <si>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</si>
  <si>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</si>
  <si>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</si>
  <si>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</si>
  <si>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</si>
  <si>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</si>
  <si>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</si>
  <si>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</si>
  <si>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</si>
  <si>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</si>
  <si>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</si>
  <si>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</si>
  <si>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</si>
  <si>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</si>
  <si>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</si>
  <si>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</si>
  <si>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</si>
  <si>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</si>
  <si>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</si>
  <si>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</si>
  <si>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</si>
  <si>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</si>
  <si>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</si>
  <si>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</si>
  <si>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</si>
  <si>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</si>
  <si>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</si>
  <si>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</si>
  <si>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</si>
  <si>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</si>
  <si>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</si>
  <si>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</si>
  <si>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</si>
  <si>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</si>
  <si>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</si>
  <si>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</si>
  <si>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</si>
  <si>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</si>
  <si>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</si>
  <si>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</si>
  <si>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</si>
  <si>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</si>
  <si>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</si>
  <si>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</si>
  <si>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</si>
  <si>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</si>
  <si>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</si>
  <si>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</si>
  <si>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</si>
  <si>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</si>
  <si>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</si>
  <si>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</si>
  <si>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</si>
  <si>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</si>
  <si>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</si>
  <si>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</si>
  <si>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</si>
  <si>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</si>
  <si>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</si>
  <si>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</si>
  <si>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</si>
  <si>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</si>
  <si>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</si>
  <si>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</si>
  <si>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</si>
  <si>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</si>
  <si>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</si>
  <si>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</si>
  <si>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</si>
  <si>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</si>
  <si>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</si>
  <si>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</si>
  <si>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</si>
  <si>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</si>
  <si>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</si>
  <si>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</si>
  <si>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</si>
  <si>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</si>
  <si>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</si>
  <si>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</si>
  <si>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</si>
  <si>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</si>
  <si>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</si>
  <si>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</si>
  <si>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</si>
  <si>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</si>
  <si>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</si>
  <si>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</si>
  <si>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</si>
  <si>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</si>
  <si>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</si>
  <si>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</si>
  <si>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</si>
  <si>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</si>
  <si>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</si>
  <si>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</si>
  <si>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</si>
  <si>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</si>
  <si>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</si>
  <si>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</si>
  <si>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</si>
  <si>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</si>
  <si>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</si>
  <si>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</si>
  <si>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</si>
  <si>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</si>
  <si>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</si>
  <si>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</si>
  <si>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</si>
  <si>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</si>
  <si>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</si>
  <si>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</si>
  <si>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</si>
  <si>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</si>
  <si>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</si>
  <si>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</si>
  <si>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</si>
  <si>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</si>
  <si>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</si>
  <si>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</si>
  <si>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</si>
  <si>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</si>
  <si>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</si>
  <si>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</si>
  <si>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</si>
  <si>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</si>
  <si>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</si>
  <si>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</si>
  <si>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</si>
  <si>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</si>
  <si>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</si>
  <si>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</si>
  <si>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</si>
  <si>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</si>
  <si>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</si>
  <si>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</si>
  <si>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</si>
  <si>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</si>
  <si>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</si>
  <si>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</si>
  <si>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</si>
  <si>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</si>
  <si>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</si>
  <si>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</si>
  <si>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</si>
  <si>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</si>
  <si>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</si>
  <si>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</si>
  <si>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</si>
  <si>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</si>
  <si>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</si>
  <si>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</si>
  <si>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</si>
  <si>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</si>
  <si>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</si>
  <si>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</si>
  <si>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</si>
  <si>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</si>
  <si>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</si>
  <si>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</si>
  <si>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</si>
  <si>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</si>
  <si>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</si>
  <si>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</si>
  <si>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</si>
  <si>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</si>
  <si>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</si>
  <si>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</si>
  <si>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</si>
  <si>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</si>
  <si>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</si>
  <si>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</si>
  <si>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</si>
  <si>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</si>
  <si>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</si>
  <si>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</si>
  <si>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</si>
  <si>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</si>
  <si>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</si>
  <si>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</si>
  <si>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</si>
  <si>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</si>
  <si>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</si>
  <si>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</si>
  <si>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</si>
  <si>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</si>
  <si>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</si>
  <si>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</si>
  <si>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</si>
  <si>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</si>
  <si>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</si>
  <si>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</si>
  <si>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</si>
  <si>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</si>
  <si>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</si>
  <si>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</si>
  <si>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</si>
  <si>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</si>
  <si>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</si>
  <si>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</si>
  <si>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</si>
  <si>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</si>
  <si>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</si>
  <si>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</si>
  <si>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</si>
  <si>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</si>
  <si>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</si>
  <si>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</si>
  <si>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</si>
  <si>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</si>
  <si>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</si>
  <si>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</si>
  <si>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</si>
  <si>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</si>
  <si>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</si>
  <si>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</si>
  <si>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</si>
  <si>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</si>
  <si>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</si>
  <si>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</si>
  <si>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</si>
  <si>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</si>
  <si>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</si>
  <si>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</si>
  <si>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</si>
  <si>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</si>
  <si>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</si>
  <si>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</si>
  <si>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</si>
  <si>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</si>
  <si>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</si>
  <si>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</si>
  <si>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</si>
  <si>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</si>
  <si>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</si>
  <si>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</si>
  <si>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</si>
  <si>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</si>
  <si>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</si>
  <si>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</si>
  <si>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</si>
  <si>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</si>
  <si>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</si>
  <si>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</si>
  <si>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</si>
  <si>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</si>
  <si>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</si>
  <si>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</si>
  <si>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</si>
  <si>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</si>
  <si>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</si>
  <si>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</si>
  <si>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</si>
  <si>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</si>
  <si>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</si>
  <si>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</si>
  <si>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</si>
  <si>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</si>
  <si>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</si>
  <si>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</si>
  <si>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</si>
  <si>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</si>
  <si>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</si>
  <si>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</si>
  <si>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</si>
  <si>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</si>
  <si>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</si>
  <si>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</si>
  <si>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</si>
  <si>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</si>
  <si>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</si>
  <si>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</si>
  <si>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</si>
  <si>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</si>
  <si>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</si>
  <si>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</si>
  <si>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</si>
  <si>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</si>
  <si>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</si>
  <si>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</si>
  <si>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</si>
  <si>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</si>
  <si>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</si>
  <si>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</si>
  <si>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</si>
  <si>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</si>
  <si>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</si>
  <si>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</si>
  <si>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</si>
  <si>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</si>
  <si>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</si>
  <si>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</si>
  <si>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</si>
  <si>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</si>
  <si>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</si>
  <si>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</si>
  <si>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</si>
  <si>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</si>
  <si>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</si>
  <si>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</si>
  <si>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</si>
  <si>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</si>
  <si>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</si>
  <si>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</si>
  <si>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</si>
  <si>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</si>
  <si>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</si>
  <si>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</si>
  <si>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</si>
  <si>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</si>
  <si>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</si>
  <si>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</si>
  <si>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</si>
  <si>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</si>
  <si>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</si>
  <si>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</si>
  <si>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</si>
  <si>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</si>
  <si>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</si>
  <si>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</si>
  <si>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</si>
  <si>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</si>
  <si>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</si>
  <si>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</si>
  <si>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</si>
  <si>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</si>
  <si>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</si>
  <si>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</si>
  <si>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</si>
  <si>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</si>
  <si>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</si>
  <si>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</si>
  <si>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</si>
  <si>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</si>
  <si>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</si>
  <si>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</si>
  <si>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</si>
  <si>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</si>
  <si>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</si>
  <si>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</si>
  <si>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</si>
  <si>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</si>
  <si>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</si>
  <si>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</si>
  <si>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</si>
  <si>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</si>
  <si>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</si>
  <si>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</si>
  <si>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</si>
  <si>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</si>
  <si>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</si>
  <si>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</si>
  <si>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</si>
  <si>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</si>
  <si>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</si>
  <si>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</si>
  <si>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</si>
  <si>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</si>
  <si>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</si>
  <si>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</si>
  <si>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</si>
  <si>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</si>
  <si>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</si>
  <si>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</si>
  <si>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</si>
  <si>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</si>
  <si>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</si>
  <si>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</si>
  <si>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</si>
  <si>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</si>
  <si>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</si>
  <si>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</si>
  <si>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</si>
  <si>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</si>
  <si>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</si>
  <si>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</si>
  <si>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</si>
  <si>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</si>
  <si>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</si>
  <si>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</si>
  <si>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</si>
  <si>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</si>
  <si>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</si>
  <si>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</si>
  <si>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</si>
  <si>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</si>
  <si>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</si>
  <si>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</si>
  <si>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</si>
  <si>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</si>
  <si>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</si>
  <si>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</si>
  <si>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</si>
  <si>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</si>
  <si>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</si>
  <si>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</si>
  <si>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</si>
  <si>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</si>
  <si>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</si>
  <si>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</si>
  <si>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</si>
  <si>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</si>
  <si>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</si>
  <si>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</si>
  <si>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</si>
  <si>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</si>
  <si>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</si>
  <si>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</si>
  <si>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</si>
  <si>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</si>
  <si>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</si>
  <si>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</si>
  <si>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</si>
  <si>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</si>
  <si>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</si>
  <si>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</si>
  <si>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</si>
  <si>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</si>
  <si>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</si>
  <si>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</si>
  <si>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</si>
  <si>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</si>
  <si>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</si>
  <si>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</si>
  <si>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</si>
  <si>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</si>
  <si>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</si>
  <si>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</si>
  <si>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</si>
  <si>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</si>
  <si>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</si>
  <si>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</si>
  <si>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</si>
  <si>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</si>
  <si>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</si>
  <si>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</si>
  <si>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</si>
  <si>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</si>
  <si>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</si>
  <si>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</si>
  <si>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</si>
  <si>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</si>
  <si>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</si>
  <si>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</si>
  <si>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</si>
  <si>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</si>
  <si>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</si>
  <si>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</si>
  <si>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</si>
  <si>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</si>
  <si>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</si>
  <si>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</si>
  <si>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</si>
  <si>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</si>
  <si>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</si>
  <si>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</si>
  <si>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</si>
  <si>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</si>
  <si>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</si>
  <si>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</si>
  <si>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</si>
  <si>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</si>
  <si>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</si>
  <si>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</si>
  <si>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</si>
  <si>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</si>
  <si>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</si>
  <si>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</si>
  <si>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</si>
  <si>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</si>
  <si>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</si>
  <si>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</si>
  <si>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</si>
  <si>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</si>
  <si>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</si>
  <si>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</si>
  <si>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</si>
  <si>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</si>
  <si>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</si>
  <si>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</si>
  <si>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</si>
  <si>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</si>
  <si>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</si>
  <si>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</si>
  <si>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</si>
  <si>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</si>
  <si>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</si>
  <si>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</si>
  <si>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</si>
  <si>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</si>
  <si>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</si>
  <si>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</si>
  <si>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</si>
  <si>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</si>
  <si>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</si>
  <si>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</si>
  <si>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</si>
  <si>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</si>
  <si>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</si>
  <si>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</si>
  <si>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</si>
  <si>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</si>
  <si>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</si>
  <si>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</si>
  <si>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</si>
  <si>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</si>
  <si>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</si>
  <si>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</si>
  <si>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</si>
  <si>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</si>
  <si>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</si>
  <si>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</si>
  <si>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</si>
  <si>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</si>
  <si>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</si>
  <si>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</si>
  <si>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</si>
  <si>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</si>
  <si>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</si>
  <si>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</si>
  <si>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</si>
  <si>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</si>
  <si>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</si>
  <si>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</si>
  <si>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</si>
  <si>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</si>
  <si>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</si>
  <si>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</si>
  <si>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</si>
  <si>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</si>
  <si>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</si>
  <si>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</si>
  <si>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</si>
  <si>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</si>
  <si>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</si>
  <si>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</si>
  <si>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</si>
  <si>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</si>
  <si>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</si>
  <si>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</si>
  <si>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</si>
  <si>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</si>
  <si>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</si>
  <si>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</si>
  <si>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</si>
  <si>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</si>
  <si>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</si>
  <si>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</si>
  <si>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</si>
  <si>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</si>
  <si>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</si>
  <si>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</si>
  <si>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</si>
  <si>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</si>
  <si>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</si>
  <si>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</si>
  <si>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</si>
  <si>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</si>
  <si>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</si>
  <si>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</si>
  <si>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</si>
  <si>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</si>
  <si>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</si>
  <si>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</si>
  <si>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</si>
  <si>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</si>
  <si>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</si>
  <si>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</si>
  <si>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</si>
  <si>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</si>
  <si>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</si>
  <si>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</si>
  <si>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</si>
  <si>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</si>
  <si>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</si>
  <si>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</si>
  <si>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</si>
  <si>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</si>
  <si>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</si>
  <si>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</si>
  <si>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</si>
  <si>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</si>
  <si>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</si>
  <si>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</si>
  <si>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</si>
  <si>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</si>
  <si>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</si>
  <si>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</si>
  <si>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</si>
  <si>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</si>
  <si>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</si>
  <si>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</si>
  <si>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</si>
  <si>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</si>
  <si>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</si>
  <si>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</si>
  <si>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</si>
  <si>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</si>
  <si>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</si>
  <si>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</si>
  <si>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</si>
  <si>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</si>
  <si>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</si>
  <si>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</si>
  <si>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</si>
  <si>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</si>
  <si>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</si>
  <si>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</si>
  <si>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</si>
  <si>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</si>
  <si>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</si>
  <si>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</si>
  <si>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</si>
  <si>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</si>
  <si>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</si>
  <si>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</si>
  <si>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</si>
  <si>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</si>
  <si>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</si>
  <si>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</si>
  <si>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</si>
  <si>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</si>
  <si>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</si>
  <si>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</si>
  <si>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</si>
  <si>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</si>
  <si>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</si>
  <si>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</si>
  <si>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</si>
  <si>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</si>
  <si>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</si>
  <si>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</si>
  <si>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</si>
  <si>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</si>
  <si>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</si>
  <si>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</si>
  <si>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</si>
  <si>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</si>
  <si>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</si>
  <si>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</si>
  <si>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</si>
  <si>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</si>
  <si>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</si>
  <si>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</si>
  <si>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</si>
  <si>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</si>
  <si>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</si>
  <si>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</si>
  <si>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</si>
  <si>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</si>
  <si>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</si>
  <si>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</si>
  <si>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</si>
  <si>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</si>
  <si>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</si>
  <si>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</si>
  <si>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</si>
  <si>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</si>
  <si>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</si>
  <si>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</si>
  <si>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</si>
  <si>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</si>
  <si>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</si>
  <si>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</si>
  <si>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</si>
  <si>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</si>
  <si>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</si>
  <si>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</si>
  <si>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</si>
  <si>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</si>
  <si>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</si>
  <si>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</si>
  <si>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</si>
  <si>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</si>
  <si>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</si>
  <si>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</si>
  <si>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</si>
  <si>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</si>
  <si>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</si>
  <si>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</si>
  <si>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</si>
  <si>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</si>
  <si>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</si>
  <si>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</si>
  <si>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</si>
  <si>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</si>
  <si>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</si>
  <si>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</si>
  <si>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</si>
  <si>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</si>
  <si>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</si>
  <si>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</si>
  <si>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</si>
  <si>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</si>
  <si>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</si>
  <si>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</si>
  <si>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</si>
  <si>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</si>
  <si>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</si>
  <si>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</si>
  <si>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</si>
  <si>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</si>
  <si>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</si>
  <si>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</si>
  <si>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</si>
  <si>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</si>
  <si>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</si>
  <si>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</si>
  <si>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</si>
  <si>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</si>
  <si>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</si>
  <si>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</si>
  <si>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</si>
  <si>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</si>
  <si>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</si>
  <si>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</si>
  <si>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</si>
  <si>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</si>
  <si>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</si>
  <si>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</si>
  <si>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</si>
  <si>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</si>
  <si>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</si>
  <si>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</si>
  <si>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</si>
  <si>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</si>
  <si>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</si>
  <si>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</si>
  <si>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</si>
  <si>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</si>
  <si>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</si>
  <si>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</si>
  <si>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</si>
  <si>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</si>
  <si>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</si>
  <si>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</si>
  <si>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</si>
  <si>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</si>
  <si>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</si>
  <si>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</si>
  <si>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</si>
  <si>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</si>
  <si>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</si>
  <si>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</si>
  <si>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</si>
  <si>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</si>
  <si>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</si>
  <si>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</si>
  <si>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</si>
  <si>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</si>
  <si>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</si>
  <si>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</si>
  <si>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</si>
  <si>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</si>
  <si>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</si>
  <si>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</si>
  <si>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</si>
  <si>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</si>
  <si>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</si>
  <si>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</si>
  <si>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</si>
  <si>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</si>
  <si>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</si>
  <si>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</si>
  <si>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</si>
  <si>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</si>
  <si>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</si>
  <si>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</si>
  <si>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</si>
  <si>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</si>
  <si>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</si>
  <si>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</si>
  <si>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</si>
  <si>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</si>
  <si>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</si>
  <si>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</si>
  <si>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</si>
  <si>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</si>
  <si>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</si>
  <si>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</si>
  <si>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</si>
  <si>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</si>
  <si>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</si>
  <si>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</si>
  <si>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</si>
  <si>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</si>
  <si>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</si>
  <si>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</si>
  <si>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</si>
  <si>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</si>
  <si>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</si>
  <si>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</si>
  <si>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</si>
  <si>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</si>
  <si>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</si>
  <si>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</si>
  <si>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</si>
  <si>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</si>
  <si>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</si>
  <si>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</si>
  <si>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</si>
  <si>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</si>
  <si>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</si>
  <si>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</si>
  <si>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</si>
  <si>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</si>
  <si>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</si>
  <si>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</si>
  <si>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</si>
  <si>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</si>
  <si>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</si>
  <si>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</si>
  <si>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</si>
  <si>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</si>
  <si>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</si>
  <si>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</si>
  <si>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</si>
  <si>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</si>
  <si>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</si>
  <si>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</si>
  <si>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</si>
  <si>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</si>
  <si>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</si>
  <si>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</si>
  <si>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</si>
  <si>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</si>
  <si>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</si>
  <si>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</si>
  <si>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</si>
  <si>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</si>
  <si>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</si>
  <si>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</si>
  <si>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</si>
  <si>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</si>
  <si>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</si>
  <si>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</si>
  <si>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</si>
  <si>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</si>
  <si>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</si>
  <si>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</si>
  <si>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</si>
  <si>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</si>
  <si>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</si>
  <si>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</si>
  <si>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</si>
  <si>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</si>
  <si>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</si>
  <si>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</si>
  <si>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</si>
  <si>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</si>
  <si>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</si>
  <si>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</si>
  <si>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</si>
  <si>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</si>
  <si>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</si>
  <si>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</si>
  <si>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</si>
  <si>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</si>
  <si>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</si>
  <si>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</si>
  <si>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</si>
  <si>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</si>
  <si>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</si>
  <si>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</si>
  <si>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</si>
  <si>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</si>
  <si>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</si>
  <si>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</si>
  <si>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</si>
  <si>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</si>
  <si>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</si>
  <si>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</si>
  <si>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</si>
  <si>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</si>
  <si>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</si>
  <si>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</si>
  <si>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</si>
  <si>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</si>
  <si>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</si>
  <si>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</si>
  <si>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</si>
  <si>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</si>
  <si>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</si>
  <si>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</si>
  <si>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</si>
  <si>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</si>
  <si>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</si>
  <si>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</si>
  <si>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</si>
  <si>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</si>
  <si>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</si>
  <si>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</si>
  <si>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</si>
  <si>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</si>
  <si>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</si>
  <si>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</si>
  <si>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</si>
  <si>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</si>
  <si>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</si>
  <si>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</si>
  <si>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</si>
  <si>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</si>
  <si>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</si>
  <si>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</si>
  <si>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</si>
  <si>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</si>
  <si>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</si>
  <si>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</si>
  <si>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</si>
  <si>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</si>
  <si>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</si>
  <si>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</si>
  <si>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</si>
  <si>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</si>
  <si>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</si>
  <si>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</si>
  <si>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</si>
  <si>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</si>
  <si>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</si>
  <si>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</si>
  <si>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</si>
  <si>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</si>
  <si>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</si>
  <si>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</si>
  <si>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</si>
  <si>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</si>
  <si>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</si>
  <si>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</si>
  <si>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</si>
  <si>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</si>
  <si>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</si>
  <si>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</si>
  <si>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</si>
  <si>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</si>
  <si>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</si>
  <si>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</si>
  <si>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</si>
  <si>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</si>
  <si>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</si>
  <si>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</si>
  <si>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</si>
  <si>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</si>
  <si>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</si>
  <si>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</si>
  <si>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</si>
  <si>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</si>
  <si>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</si>
  <si>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</si>
  <si>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</si>
  <si>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</si>
  <si>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</si>
  <si>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</si>
  <si>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</si>
  <si>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</si>
  <si>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</si>
  <si>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</si>
  <si>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</si>
  <si>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</si>
  <si>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</si>
  <si>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</si>
  <si>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</si>
  <si>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</si>
  <si>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</si>
  <si>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</si>
  <si>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</si>
  <si>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</si>
  <si>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</si>
  <si>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</si>
  <si>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</si>
  <si>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</si>
  <si>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</si>
  <si>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</si>
  <si>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</si>
  <si>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</si>
  <si>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</si>
  <si>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</si>
  <si>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</si>
  <si>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</si>
  <si>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</si>
  <si>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</si>
  <si>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</si>
  <si>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</si>
  <si>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</si>
  <si>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</si>
  <si>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</si>
  <si>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</si>
  <si>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</si>
  <si>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</si>
  <si>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</si>
  <si>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</si>
  <si>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</si>
  <si>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</si>
  <si>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</si>
  <si>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</si>
  <si>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</si>
  <si>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</si>
  <si>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</si>
  <si>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</si>
  <si>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</si>
  <si>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</si>
  <si>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</si>
  <si>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</si>
  <si>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</si>
  <si>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</si>
  <si>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</si>
  <si>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</si>
  <si>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</si>
  <si>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</si>
  <si>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</si>
  <si>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</si>
  <si>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</si>
  <si>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</si>
  <si>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</si>
  <si>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</si>
  <si>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</si>
  <si>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</si>
  <si>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</si>
  <si>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</si>
  <si>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</si>
  <si>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</si>
  <si>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</si>
  <si>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</si>
  <si>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</si>
  <si>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</si>
  <si>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</si>
  <si>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</si>
  <si>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</si>
  <si>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</si>
  <si>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</si>
  <si>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</si>
  <si>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</si>
  <si>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</si>
  <si>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</si>
  <si>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</si>
  <si>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</si>
  <si>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</si>
  <si>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</si>
  <si>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</si>
  <si>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</si>
  <si>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</si>
  <si>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</si>
  <si>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</si>
  <si>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</si>
  <si>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</si>
  <si>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</si>
  <si>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</si>
  <si>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</si>
  <si>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</si>
  <si>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</si>
  <si>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</si>
  <si>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</si>
  <si>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</si>
  <si>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</si>
  <si>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</si>
  <si>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</si>
  <si>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</si>
  <si>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</si>
  <si>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</si>
  <si>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</si>
  <si>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</si>
  <si>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</si>
  <si>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</si>
  <si>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</si>
  <si>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</si>
  <si>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</si>
  <si>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</si>
  <si>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</si>
  <si>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</si>
  <si>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</si>
  <si>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</si>
  <si>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</si>
  <si>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</si>
  <si>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</si>
  <si>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</si>
  <si>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</si>
  <si>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</si>
  <si>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</si>
  <si>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</si>
  <si>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</si>
  <si>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</si>
  <si>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</si>
  <si>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</si>
  <si>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</si>
  <si>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</si>
  <si>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</si>
  <si>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</si>
  <si>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</si>
  <si>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</si>
  <si>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</si>
  <si>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</si>
  <si>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</si>
  <si>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</si>
  <si>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</si>
  <si>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</si>
  <si>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</si>
  <si>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</si>
  <si>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</si>
  <si>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</si>
  <si>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</si>
  <si>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</si>
  <si>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</si>
  <si>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</si>
  <si>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</si>
  <si>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</si>
  <si>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</si>
  <si>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</si>
  <si>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</si>
  <si>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</si>
  <si>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</si>
  <si>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</si>
  <si>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</si>
  <si>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</si>
  <si>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</si>
  <si>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</si>
  <si>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</si>
  <si>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</si>
  <si>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</si>
  <si>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</si>
  <si>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</si>
  <si>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</si>
  <si>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</si>
  <si>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</si>
  <si>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</si>
  <si>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</si>
  <si>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</si>
  <si>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</si>
  <si>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</si>
  <si>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</si>
  <si>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</si>
  <si>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</si>
  <si>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</si>
  <si>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</si>
  <si>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</si>
  <si>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</si>
  <si>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</si>
  <si>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</si>
  <si>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</si>
  <si>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</si>
  <si>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</si>
  <si>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</si>
  <si>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</si>
  <si>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</si>
  <si>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</si>
  <si>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</si>
  <si>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</si>
  <si>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</si>
  <si>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</si>
  <si>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</si>
  <si>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</si>
  <si>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</si>
  <si>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</si>
  <si>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</si>
  <si>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</si>
  <si>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</si>
  <si>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</si>
  <si>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</si>
  <si>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</si>
  <si>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</si>
  <si>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</si>
  <si>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</si>
  <si>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</si>
  <si>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</si>
  <si>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</si>
  <si>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</si>
  <si>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</si>
  <si>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</si>
  <si>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</si>
  <si>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</si>
  <si>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</si>
  <si>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</si>
  <si>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</si>
  <si>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</si>
  <si>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</si>
  <si>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</si>
  <si>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</si>
  <si>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</si>
  <si>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</si>
  <si>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</si>
  <si>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</si>
  <si>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</si>
  <si>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</si>
  <si>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</si>
  <si>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</si>
  <si>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</si>
  <si>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</si>
  <si>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</si>
  <si>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</si>
  <si>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</si>
  <si>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</si>
  <si>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</si>
  <si>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</si>
  <si>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</si>
  <si>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</si>
  <si>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</si>
  <si>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</si>
  <si>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</si>
  <si>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</si>
  <si>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</si>
  <si>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</si>
  <si>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</si>
  <si>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</si>
  <si>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</si>
  <si>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</si>
  <si>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</si>
  <si>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</si>
  <si>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</si>
  <si>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</si>
  <si>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</si>
  <si>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</si>
  <si>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</si>
  <si>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</si>
  <si>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</si>
  <si>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</si>
  <si>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</si>
  <si>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</si>
  <si>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</si>
  <si>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</si>
  <si>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</si>
  <si>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</si>
  <si>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</si>
  <si>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</si>
  <si>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</si>
  <si>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</si>
  <si>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</si>
  <si>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</si>
  <si>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</si>
  <si>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</si>
  <si>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</si>
  <si>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</si>
  <si>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</si>
  <si>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</si>
  <si>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</si>
  <si>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</si>
  <si>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</si>
  <si>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</si>
  <si>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</si>
  <si>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</si>
  <si>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</si>
  <si>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</si>
  <si>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</si>
  <si>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</si>
  <si>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</si>
  <si>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</si>
  <si>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</si>
  <si>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</si>
  <si>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</si>
  <si>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</si>
  <si>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</si>
  <si>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</si>
  <si>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</si>
  <si>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</si>
  <si>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</si>
  <si>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</si>
  <si>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</si>
  <si>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</si>
  <si>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</si>
  <si>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</si>
  <si>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</si>
  <si>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</si>
  <si>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</si>
  <si>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</si>
  <si>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</si>
  <si>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</si>
  <si>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</si>
  <si>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</si>
  <si>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</si>
  <si>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</si>
  <si>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</si>
  <si>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</si>
  <si>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</si>
  <si>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</si>
  <si>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</si>
  <si>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</si>
  <si>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</si>
  <si>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</si>
  <si>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</si>
  <si>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</si>
  <si>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</si>
  <si>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</si>
  <si>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</si>
  <si>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</si>
  <si>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</si>
  <si>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</si>
  <si>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</si>
  <si>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</si>
  <si>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</si>
  <si>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</si>
  <si>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</si>
  <si>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</si>
  <si>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</si>
  <si>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</si>
  <si>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</si>
  <si>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</si>
  <si>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</si>
  <si>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</si>
  <si>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</si>
  <si>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</si>
  <si>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</si>
  <si>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</si>
  <si>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</si>
  <si>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</si>
  <si>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</si>
  <si>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</si>
  <si>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</si>
  <si>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</si>
  <si>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</si>
  <si>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</si>
  <si>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</si>
  <si>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</si>
  <si>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</si>
  <si>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</si>
  <si>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</si>
  <si>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</si>
  <si>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</si>
  <si>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</si>
  <si>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</si>
  <si>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</si>
  <si>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</si>
  <si>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</si>
  <si>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</si>
  <si>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</si>
  <si>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</si>
  <si>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</si>
  <si>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</si>
  <si>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</si>
  <si>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</si>
  <si>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</si>
  <si>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</si>
  <si>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</si>
  <si>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</si>
  <si>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</si>
  <si>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</si>
  <si>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</si>
  <si>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</si>
  <si>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</si>
  <si>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</si>
  <si>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</si>
  <si>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</si>
  <si>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</si>
  <si>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</si>
  <si>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</si>
  <si>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</si>
  <si>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</si>
  <si>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</si>
  <si>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</si>
  <si>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</si>
  <si>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</si>
  <si>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</si>
  <si>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</si>
  <si>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</si>
  <si>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</si>
  <si>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</si>
  <si>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</si>
  <si>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</si>
  <si>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</si>
  <si>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</si>
  <si>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</si>
  <si>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</si>
  <si>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</si>
  <si>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</si>
  <si>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</si>
  <si>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</si>
  <si>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</si>
  <si>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</si>
  <si>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</si>
  <si>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</si>
  <si>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</si>
  <si>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</si>
  <si>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</si>
  <si>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</si>
  <si>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</si>
  <si>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</si>
  <si>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</si>
  <si>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</si>
  <si>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</si>
  <si>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</si>
  <si>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</si>
  <si>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</si>
  <si>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</si>
  <si>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</si>
  <si>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</si>
  <si>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</si>
  <si>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</si>
  <si>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</si>
  <si>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</si>
  <si>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</si>
  <si>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</si>
  <si>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</si>
  <si>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</si>
  <si>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</si>
  <si>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</si>
  <si>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</si>
  <si>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</si>
  <si>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</si>
  <si>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</si>
  <si>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</si>
  <si>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</si>
  <si>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</si>
  <si>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</si>
  <si>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</si>
  <si>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</si>
  <si>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</si>
  <si>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</si>
  <si>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</si>
  <si>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</si>
  <si>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</si>
  <si>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</si>
  <si>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</si>
  <si>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</si>
  <si>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</si>
  <si>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</si>
  <si>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</si>
  <si>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</si>
  <si>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</si>
  <si>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</si>
  <si>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</si>
  <si>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</si>
  <si>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</si>
  <si>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</si>
  <si>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</si>
  <si>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</si>
  <si>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</si>
  <si>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</si>
  <si>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</si>
  <si>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</si>
  <si>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</si>
  <si>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</si>
  <si>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</si>
  <si>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</si>
  <si>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</si>
  <si>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</si>
  <si>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</si>
  <si>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</si>
  <si>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</si>
  <si>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</si>
  <si>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</si>
  <si>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</si>
  <si>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</si>
  <si>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</si>
  <si>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</si>
  <si>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</si>
  <si>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</si>
  <si>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</si>
  <si>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</si>
  <si>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</si>
  <si>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</si>
  <si>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</si>
  <si>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</si>
  <si>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</si>
  <si>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</si>
  <si>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</si>
  <si>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</si>
  <si>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</si>
  <si>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</si>
  <si>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</si>
  <si>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</si>
  <si>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</si>
  <si>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</si>
  <si>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</si>
  <si>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</si>
  <si>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</si>
  <si>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</si>
  <si>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</si>
  <si>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</si>
  <si>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</si>
  <si>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</si>
  <si>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</si>
  <si>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</si>
  <si>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</si>
  <si>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</si>
  <si>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</si>
  <si>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</si>
  <si>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</si>
  <si>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</si>
  <si>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</si>
  <si>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</si>
  <si>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</si>
  <si>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</si>
  <si>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</si>
  <si>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</si>
  <si>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</si>
  <si>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</si>
  <si>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</si>
  <si>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</si>
  <si>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</si>
  <si>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</si>
  <si>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</si>
  <si>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</si>
  <si>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</si>
  <si>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</si>
  <si>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</si>
  <si>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</si>
  <si>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</si>
  <si>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</si>
  <si>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</si>
  <si>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</si>
  <si>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</si>
  <si>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</si>
  <si>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</si>
  <si>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</si>
  <si>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</si>
  <si>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</si>
  <si>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</si>
  <si>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</si>
  <si>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</si>
  <si>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</si>
  <si>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</si>
  <si>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</si>
  <si>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</si>
  <si>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</si>
  <si>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</si>
  <si>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</si>
  <si>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</si>
  <si>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</si>
  <si>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</si>
  <si>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</si>
  <si>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</si>
  <si>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</si>
  <si>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</si>
  <si>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</si>
  <si>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</si>
  <si>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</si>
  <si>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</si>
  <si>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</si>
  <si>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</si>
  <si>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</si>
  <si>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</si>
  <si>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</si>
  <si>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</si>
  <si>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</si>
  <si>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</si>
  <si>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</si>
  <si>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</si>
  <si>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</si>
  <si>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</si>
  <si>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</si>
  <si>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</si>
  <si>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</si>
  <si>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</si>
  <si>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</si>
  <si>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</si>
  <si>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</si>
  <si>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</si>
  <si>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</si>
  <si>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</si>
  <si>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</si>
  <si>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</si>
  <si>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</si>
  <si>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</si>
  <si>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</si>
  <si>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</si>
  <si>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</si>
  <si>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</si>
  <si>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</si>
  <si>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</si>
  <si>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</si>
  <si>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</si>
  <si>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</si>
  <si>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</si>
  <si>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</si>
  <si>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</si>
  <si>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</si>
  <si>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</si>
  <si>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</si>
  <si>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</si>
  <si>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</si>
  <si>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</si>
  <si>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</si>
  <si>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</si>
  <si>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</si>
  <si>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</si>
  <si>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</si>
  <si>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</si>
  <si>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</si>
  <si>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</si>
  <si>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</si>
  <si>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</si>
  <si>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</si>
  <si>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</si>
  <si>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</si>
  <si>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</si>
  <si>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</si>
  <si>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</si>
  <si>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</si>
  <si>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</si>
  <si>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</si>
  <si>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</si>
  <si>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</si>
  <si>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</si>
  <si>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</si>
  <si>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</si>
  <si>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</si>
  <si>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</si>
  <si>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</si>
  <si>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</si>
  <si>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</si>
  <si>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</si>
  <si>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</si>
  <si>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</si>
  <si>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</si>
  <si>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</si>
  <si>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</si>
  <si>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</si>
  <si>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</si>
  <si>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</si>
  <si>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</si>
  <si>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</si>
  <si>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</si>
  <si>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</si>
  <si>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</si>
  <si>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</si>
  <si>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</si>
  <si>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</si>
  <si>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</si>
  <si>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</si>
  <si>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</si>
  <si>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</si>
  <si>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</si>
  <si>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</si>
  <si>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</si>
  <si>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</si>
  <si>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</si>
  <si>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</si>
  <si>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</si>
  <si>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</si>
  <si>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</si>
  <si>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</si>
  <si>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</si>
  <si>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</si>
  <si>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</si>
  <si>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</si>
  <si>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</si>
  <si>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</si>
  <si>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</si>
  <si>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</si>
  <si>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</si>
  <si>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</si>
  <si>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</si>
  <si>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</si>
  <si>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</si>
  <si>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</si>
  <si>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</si>
  <si>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</si>
  <si>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</si>
  <si>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</si>
  <si>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</si>
  <si>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</si>
  <si>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</si>
  <si>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</si>
  <si>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</si>
  <si>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</si>
  <si>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</si>
  <si>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</si>
  <si>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</si>
  <si>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</si>
  <si>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</si>
  <si>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</si>
  <si>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</si>
  <si>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</si>
  <si>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</si>
  <si>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</si>
  <si>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</si>
  <si>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</si>
  <si>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</si>
  <si>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</si>
  <si>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</si>
  <si>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</si>
  <si>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</si>
  <si>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</si>
  <si>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</si>
  <si>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</si>
  <si>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</si>
  <si>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</si>
  <si>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</si>
  <si>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</si>
  <si>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</si>
  <si>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</si>
  <si>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</si>
  <si>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</si>
  <si>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</si>
  <si>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</si>
  <si>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</si>
  <si>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</si>
  <si>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</si>
  <si>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</si>
  <si>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</si>
  <si>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</si>
  <si>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</si>
  <si>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</si>
  <si>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</si>
  <si>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</si>
  <si>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</si>
  <si>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</si>
  <si>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</si>
  <si>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</si>
  <si>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</si>
  <si>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</si>
  <si>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</si>
  <si>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</si>
  <si>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</si>
  <si>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</si>
  <si>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</si>
  <si>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</si>
  <si>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</si>
  <si>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</si>
  <si>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</si>
  <si>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</si>
  <si>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</si>
  <si>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</si>
  <si>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</si>
  <si>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</si>
  <si>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</si>
  <si>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</si>
  <si>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</si>
  <si>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</si>
  <si>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</si>
  <si>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</si>
  <si>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</si>
  <si>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</si>
  <si>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</si>
  <si>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</si>
  <si>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</si>
  <si>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</si>
  <si>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</si>
  <si>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</si>
  <si>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</si>
  <si>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</si>
  <si>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</si>
  <si>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</si>
  <si>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</si>
  <si>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</si>
  <si>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</si>
  <si>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</si>
  <si>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</si>
  <si>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</si>
  <si>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</si>
  <si>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</si>
  <si>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</si>
  <si>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</si>
  <si>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</si>
  <si>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</si>
  <si>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</si>
  <si>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</si>
  <si>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</si>
  <si>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</si>
  <si>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</si>
  <si>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</si>
  <si>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</si>
  <si>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</si>
  <si>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</si>
  <si>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</si>
  <si>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</si>
  <si>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</si>
  <si>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</si>
  <si>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</si>
  <si>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</si>
  <si>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</si>
  <si>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</si>
  <si>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</si>
  <si>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</si>
  <si>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</si>
  <si>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</si>
  <si>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</si>
  <si>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</si>
  <si>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</si>
  <si>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</si>
  <si>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</si>
  <si>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</si>
  <si>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</si>
  <si>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</si>
  <si>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</si>
  <si>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</si>
  <si>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</si>
  <si>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</si>
  <si>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</si>
  <si>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</si>
  <si>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</si>
  <si>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</si>
  <si>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</si>
  <si>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</si>
  <si>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</si>
  <si>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</si>
  <si>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</si>
  <si>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</si>
  <si>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</si>
  <si>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</si>
  <si>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</si>
  <si>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</si>
  <si>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</si>
  <si>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</si>
  <si>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</si>
  <si>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</si>
  <si>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</si>
  <si>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</si>
  <si>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</si>
  <si>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</si>
  <si>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</si>
  <si>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</si>
  <si>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</si>
  <si>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</si>
  <si>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</si>
  <si>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</si>
  <si>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</si>
  <si>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</si>
  <si>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</si>
  <si>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</si>
  <si>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</si>
  <si>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</si>
  <si>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</si>
  <si>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</si>
  <si>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</si>
  <si>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</si>
  <si>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</si>
  <si>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</si>
  <si>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</si>
  <si>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</si>
  <si>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</si>
  <si>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</si>
  <si>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</si>
  <si>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</si>
  <si>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</si>
  <si>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</si>
  <si>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</si>
  <si>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</si>
  <si>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</si>
  <si>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</si>
  <si>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</si>
  <si>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</si>
  <si>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</si>
  <si>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</si>
  <si>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</si>
  <si>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</si>
  <si>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</si>
  <si>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</si>
  <si>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</si>
  <si>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</si>
  <si>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</si>
  <si>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</si>
  <si>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</si>
  <si>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</si>
  <si>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</si>
  <si>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</si>
  <si>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</si>
  <si>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</si>
  <si>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</si>
  <si>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</si>
  <si>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</si>
  <si>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</si>
  <si>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</si>
  <si>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</si>
  <si>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</si>
  <si>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</si>
  <si>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</si>
  <si>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</si>
  <si>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</si>
  <si>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</si>
  <si>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</si>
  <si>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</si>
  <si>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</si>
  <si>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</si>
  <si>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</si>
  <si>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</si>
  <si>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</si>
  <si>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</si>
  <si>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</si>
  <si>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</si>
  <si>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</si>
  <si>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</si>
  <si>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</si>
  <si>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</si>
  <si>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</si>
  <si>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</si>
  <si>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</si>
  <si>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</si>
  <si>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</si>
  <si>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</si>
  <si>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</si>
  <si>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</si>
  <si>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</si>
  <si>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</si>
  <si>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</si>
  <si>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</si>
  <si>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</si>
  <si>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</si>
  <si>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</si>
  <si>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</si>
  <si>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</si>
  <si>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</si>
  <si>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</si>
  <si>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</si>
  <si>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</si>
  <si>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</si>
  <si>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</si>
  <si>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</si>
  <si>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</si>
  <si>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</si>
  <si>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</si>
  <si>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</si>
  <si>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</si>
  <si>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</si>
  <si>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</si>
  <si>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</si>
  <si>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</si>
  <si>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</si>
  <si>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</si>
  <si>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</si>
  <si>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</si>
  <si>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</si>
  <si>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</si>
  <si>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</si>
  <si>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</si>
  <si>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</si>
  <si>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</si>
  <si>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</si>
  <si>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</si>
  <si>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</si>
  <si>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</si>
  <si>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</si>
  <si>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</si>
  <si>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</si>
  <si>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</si>
  <si>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</si>
  <si>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</si>
  <si>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</si>
  <si>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</si>
  <si>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</si>
  <si>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</si>
  <si>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</si>
  <si>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</si>
  <si>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</si>
  <si>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</si>
  <si>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</si>
  <si>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</si>
  <si>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</si>
  <si>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</si>
  <si>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</si>
  <si>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</si>
  <si>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</si>
  <si>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</si>
  <si>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</si>
  <si>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</si>
  <si>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</si>
  <si>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</si>
  <si>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</si>
  <si>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</si>
  <si>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</si>
  <si>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</si>
  <si>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</si>
  <si>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</si>
  <si>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</si>
  <si>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</si>
  <si>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</si>
  <si>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</si>
  <si>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</si>
  <si>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</si>
  <si>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</si>
  <si>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</si>
  <si>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</si>
  <si>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</si>
  <si>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</si>
  <si>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</si>
  <si>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</si>
  <si>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</si>
  <si>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</si>
  <si>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</si>
  <si>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</si>
  <si>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</si>
  <si>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</si>
  <si>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</si>
  <si>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</si>
  <si>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</si>
  <si>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</si>
  <si>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</si>
  <si>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</si>
  <si>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</si>
  <si>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</si>
  <si>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</si>
  <si>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</si>
  <si>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</si>
  <si>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</si>
  <si>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</si>
  <si>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</si>
  <si>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</si>
  <si>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</si>
  <si>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</si>
  <si>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</si>
  <si>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</si>
  <si>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</si>
  <si>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</si>
  <si>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</si>
  <si>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</si>
  <si>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</si>
  <si>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</si>
  <si>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</si>
  <si>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</si>
  <si>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</si>
  <si>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</si>
  <si>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</si>
  <si>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</si>
  <si>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</si>
  <si>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</si>
  <si>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</si>
  <si>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</si>
  <si>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</si>
  <si>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</si>
  <si>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</si>
  <si>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</si>
  <si>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</si>
  <si>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</si>
  <si>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</si>
  <si>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</si>
  <si>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</si>
  <si>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</si>
  <si>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</si>
  <si>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</si>
  <si>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</si>
  <si>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</si>
  <si>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</si>
  <si>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</si>
  <si>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</si>
  <si>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</si>
  <si>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</si>
  <si>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</si>
  <si>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</si>
  <si>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</si>
  <si>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</si>
  <si>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</si>
  <si>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</si>
  <si>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</si>
  <si>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</si>
  <si>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</si>
  <si>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</si>
  <si>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</si>
  <si>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</si>
  <si>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</si>
  <si>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</si>
  <si>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</si>
  <si>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</si>
  <si>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</si>
  <si>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</si>
  <si>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</si>
  <si>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</si>
  <si>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</si>
  <si>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</si>
  <si>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</si>
  <si>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</si>
  <si>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</si>
  <si>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</si>
  <si>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</si>
  <si>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</si>
  <si>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</si>
  <si>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</si>
  <si>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</si>
  <si>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</si>
  <si>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</si>
  <si>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</si>
  <si>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</si>
  <si>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</si>
  <si>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</si>
  <si>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</si>
  <si>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</si>
  <si>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</si>
  <si>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</si>
  <si>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</si>
  <si>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</si>
  <si>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</si>
  <si>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</si>
  <si>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</si>
  <si>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</si>
  <si>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</si>
  <si>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</si>
  <si>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</si>
  <si>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</si>
  <si>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</si>
  <si>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</si>
  <si>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</si>
  <si>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</si>
  <si>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</si>
  <si>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</si>
  <si>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</si>
  <si>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</si>
  <si>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</si>
  <si>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</si>
  <si>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</si>
  <si>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</si>
  <si>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</si>
  <si>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</si>
  <si>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</si>
  <si>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</si>
  <si>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</si>
  <si>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</si>
  <si>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</si>
  <si>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</si>
  <si>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</si>
  <si>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</si>
  <si>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</si>
  <si>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</si>
  <si>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</si>
  <si>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</si>
  <si>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</si>
  <si>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</si>
  <si>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</si>
  <si>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</si>
  <si>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</si>
  <si>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</si>
  <si>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</si>
  <si>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</si>
  <si>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</si>
  <si>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</si>
  <si>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</si>
  <si>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</si>
  <si>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</si>
  <si>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</si>
  <si>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</si>
  <si>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</si>
  <si>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</si>
  <si>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</si>
  <si>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</si>
  <si>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</si>
  <si>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</si>
  <si>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</si>
  <si>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</si>
  <si>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</si>
  <si>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</si>
  <si>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</si>
  <si>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</si>
  <si>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</si>
  <si>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</si>
  <si>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</si>
  <si>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</si>
  <si>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</si>
  <si>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</si>
  <si>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</si>
  <si>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</si>
  <si>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</si>
  <si>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</si>
  <si>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</si>
  <si>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</si>
  <si>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</si>
  <si>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</si>
  <si>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</si>
  <si>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</si>
  <si>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</si>
  <si>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</si>
  <si>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</si>
  <si>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</si>
  <si>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</si>
  <si>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</si>
  <si>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</si>
  <si>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</si>
  <si>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</si>
  <si>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</si>
  <si>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</si>
  <si>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</si>
  <si>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</si>
  <si>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</si>
  <si>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</si>
  <si>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</si>
  <si>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</si>
  <si>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</si>
  <si>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</si>
  <si>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</si>
  <si>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</si>
  <si>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</si>
  <si>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</si>
  <si>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</si>
  <si>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</si>
  <si>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</si>
  <si>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</si>
  <si>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</si>
  <si>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</si>
  <si>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</si>
  <si>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</si>
  <si>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</si>
  <si>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</si>
  <si>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</si>
  <si>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</si>
  <si>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</si>
  <si>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</si>
  <si>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</si>
  <si>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</si>
  <si>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</si>
  <si>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</si>
  <si>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</si>
  <si>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</si>
  <si>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</si>
  <si>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</si>
  <si>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</si>
  <si>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</si>
  <si>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</si>
  <si>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</si>
  <si>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</si>
  <si>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</si>
  <si>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</si>
  <si>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</si>
  <si>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</si>
  <si>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</si>
  <si>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</si>
  <si>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</si>
  <si>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</si>
  <si>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</si>
  <si>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</si>
  <si>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</si>
  <si>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</si>
  <si>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</si>
  <si>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</si>
  <si>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</si>
  <si>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</si>
  <si>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</si>
  <si>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</si>
  <si>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</si>
  <si>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</si>
  <si>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</si>
  <si>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</si>
  <si>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</si>
  <si>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</si>
  <si>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</si>
  <si>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</si>
  <si>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</si>
  <si>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</si>
  <si>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</si>
  <si>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</si>
  <si>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</si>
  <si>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</si>
  <si>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</si>
  <si>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</si>
  <si>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</si>
  <si>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</si>
  <si>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</si>
  <si>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</si>
  <si>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</si>
  <si>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</si>
  <si>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</si>
  <si>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</si>
  <si>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</si>
  <si>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</si>
  <si>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</si>
  <si>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</si>
  <si>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</si>
  <si>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</si>
  <si>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</si>
  <si>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</si>
  <si>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</si>
  <si>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</si>
  <si>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</si>
  <si>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</si>
  <si>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</si>
  <si>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</si>
  <si>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</si>
  <si>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</si>
  <si>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</si>
  <si>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</si>
  <si>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</si>
  <si>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</si>
  <si>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</si>
  <si>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</si>
  <si>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</si>
  <si>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</si>
  <si>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</si>
  <si>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</si>
  <si>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</si>
  <si>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</si>
  <si>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</si>
  <si>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</si>
  <si>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</si>
  <si>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</si>
  <si>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</si>
  <si>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</si>
  <si>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</si>
  <si>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</si>
  <si>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</si>
  <si>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</si>
  <si>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</si>
  <si>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</si>
  <si>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</si>
  <si>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</si>
  <si>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</si>
  <si>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</si>
  <si>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</si>
  <si>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</si>
  <si>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</si>
  <si>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</si>
  <si>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</si>
  <si>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</si>
  <si>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</si>
  <si>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</si>
  <si>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</si>
  <si>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</si>
  <si>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</si>
  <si>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</si>
  <si>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</si>
  <si>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</si>
  <si>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</si>
  <si>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</si>
  <si>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</si>
  <si>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</si>
  <si>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</si>
  <si>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</si>
  <si>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</si>
  <si>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</si>
  <si>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</si>
  <si>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</si>
  <si>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</si>
  <si>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</si>
  <si>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</si>
  <si>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</si>
  <si>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</si>
  <si>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</si>
  <si>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</si>
  <si>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</si>
  <si>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</si>
  <si>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</si>
  <si>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</si>
  <si>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</si>
  <si>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</si>
  <si>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</si>
  <si>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</si>
  <si>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</si>
  <si>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</si>
  <si>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</si>
  <si>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</si>
  <si>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</si>
  <si>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</si>
  <si>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</si>
  <si>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</si>
  <si>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</si>
  <si>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</si>
  <si>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</si>
  <si>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</si>
  <si>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</si>
  <si>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</si>
  <si>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</si>
  <si>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</si>
  <si>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</si>
  <si>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</si>
  <si>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</si>
  <si>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</si>
  <si>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</si>
  <si>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</si>
  <si>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</si>
  <si>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</si>
  <si>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</si>
  <si>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</si>
  <si>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</si>
  <si>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</si>
  <si>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</si>
  <si>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</si>
  <si>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</si>
  <si>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</si>
  <si>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</si>
  <si>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</si>
  <si>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</si>
  <si>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</si>
  <si>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</si>
  <si>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</si>
  <si>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</si>
  <si>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</si>
  <si>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</si>
  <si>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</si>
  <si>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</si>
  <si>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</si>
  <si>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</si>
  <si>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</si>
  <si>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</si>
  <si>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</si>
  <si>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</si>
  <si>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</si>
  <si>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</si>
  <si>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</si>
  <si>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</si>
  <si>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</si>
  <si>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</si>
  <si>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</si>
  <si>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</si>
  <si>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</si>
  <si>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</si>
  <si>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</si>
  <si>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</si>
  <si>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</si>
  <si>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</si>
  <si>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</si>
  <si>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</si>
  <si>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</si>
  <si>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</si>
  <si>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</si>
  <si>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</si>
  <si>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</si>
  <si>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</si>
  <si>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</si>
  <si>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</si>
  <si>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</si>
  <si>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</si>
  <si>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</si>
  <si>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</si>
  <si>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</si>
  <si>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</si>
  <si>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</si>
  <si>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</si>
  <si>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</si>
  <si>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</si>
  <si>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</si>
  <si>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</si>
  <si>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</si>
  <si>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</si>
  <si>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</si>
  <si>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</si>
  <si>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</si>
  <si>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</si>
  <si>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</si>
  <si>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</si>
  <si>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</si>
  <si>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</si>
  <si>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</si>
  <si>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</si>
  <si>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</si>
  <si>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</si>
  <si>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</si>
  <si>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</si>
  <si>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</si>
  <si>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</si>
  <si>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</si>
  <si>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</si>
  <si>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</si>
  <si>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</si>
  <si>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</si>
  <si>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</si>
  <si>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</si>
  <si>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</si>
  <si>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</si>
  <si>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</si>
  <si>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</si>
  <si>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</si>
  <si>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</si>
  <si>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</si>
  <si>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</si>
  <si>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</si>
  <si>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</si>
  <si>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</si>
  <si>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</si>
  <si>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</si>
  <si>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</si>
  <si>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</si>
  <si>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</si>
  <si>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</si>
  <si>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</si>
  <si>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</si>
  <si>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</si>
  <si>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</si>
  <si>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</si>
  <si>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</si>
  <si>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</si>
  <si>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</si>
  <si>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</si>
  <si>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</si>
  <si>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</si>
  <si>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</si>
  <si>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</si>
  <si>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</si>
  <si>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</si>
  <si>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</si>
  <si>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</si>
  <si>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</si>
  <si>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</si>
  <si>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</si>
  <si>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</si>
  <si>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</si>
  <si>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</si>
  <si>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</si>
  <si>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</si>
  <si>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</si>
  <si>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</si>
  <si>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</si>
  <si>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</si>
  <si>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</si>
  <si>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</si>
  <si>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</si>
  <si>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</si>
  <si>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</si>
  <si>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</si>
  <si>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</si>
  <si>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</si>
  <si>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</si>
  <si>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</si>
  <si>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</si>
  <si>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</si>
  <si>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</si>
  <si>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</si>
  <si>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</si>
  <si>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</si>
  <si>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</si>
  <si>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</si>
  <si>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</si>
  <si>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</si>
  <si>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</si>
  <si>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</si>
  <si>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</si>
  <si>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</si>
  <si>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</si>
  <si>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</si>
  <si>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</si>
  <si>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</si>
  <si>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</si>
  <si>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</si>
  <si>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</si>
  <si>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</si>
  <si>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</si>
  <si>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</si>
  <si>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</si>
  <si>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</si>
  <si>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</si>
  <si>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</si>
  <si>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</si>
  <si>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</si>
  <si>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</si>
  <si>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</si>
  <si>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</si>
  <si>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</si>
  <si>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</si>
  <si>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</si>
  <si>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</si>
  <si>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</si>
  <si>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</si>
  <si>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</si>
  <si>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</si>
  <si>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</si>
  <si>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</si>
  <si>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</si>
  <si>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</si>
  <si>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</si>
  <si>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</si>
  <si>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</si>
  <si>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</si>
  <si>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</si>
  <si>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</si>
  <si>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</si>
  <si>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</si>
  <si>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</si>
  <si>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</si>
  <si>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</si>
  <si>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</si>
  <si>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</si>
  <si>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</si>
  <si>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</si>
  <si>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</si>
  <si>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</si>
  <si>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</si>
  <si>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</si>
  <si>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</si>
  <si>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</si>
  <si>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</si>
  <si>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</si>
  <si>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</si>
  <si>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</si>
  <si>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</si>
  <si>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</si>
  <si>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</si>
  <si>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</si>
  <si>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</si>
  <si>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</si>
  <si>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</si>
  <si>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</si>
  <si>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</si>
  <si>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</si>
  <si>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</si>
  <si>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</si>
  <si>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</si>
  <si>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</si>
  <si>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</si>
  <si>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</si>
  <si>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</si>
  <si>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</si>
  <si>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</si>
  <si>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</si>
  <si>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</si>
  <si>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</si>
  <si>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</si>
  <si>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</si>
  <si>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</si>
  <si>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</si>
  <si>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</si>
  <si>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</si>
  <si>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</si>
  <si>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</si>
  <si>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</si>
  <si>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</si>
  <si>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</si>
  <si>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</si>
  <si>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</si>
  <si>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</si>
  <si>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</si>
  <si>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</si>
  <si>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</si>
  <si>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</si>
  <si>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</si>
  <si>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</si>
  <si>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</si>
  <si>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</si>
  <si>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</si>
  <si>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</si>
  <si>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</si>
  <si>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</si>
  <si>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</si>
  <si>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</si>
  <si>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</si>
  <si>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</si>
  <si>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</si>
  <si>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</si>
  <si>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</si>
  <si>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</si>
  <si>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</si>
  <si>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</si>
  <si>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</si>
  <si>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</si>
  <si>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</si>
  <si>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</si>
  <si>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</si>
  <si>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</si>
  <si>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</si>
  <si>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</si>
  <si>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</si>
  <si>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</si>
  <si>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</si>
  <si>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</si>
  <si>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</si>
  <si>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</si>
  <si>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</si>
  <si>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</si>
  <si>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</si>
  <si>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</si>
  <si>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</si>
  <si>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</si>
  <si>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</si>
  <si>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</si>
  <si>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</si>
  <si>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</si>
  <si>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</si>
  <si>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</si>
  <si>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</si>
  <si>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</si>
  <si>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</si>
  <si>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</si>
  <si>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</si>
  <si>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</si>
  <si>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</si>
  <si>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</si>
  <si>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</si>
  <si>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</si>
  <si>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</si>
  <si>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</si>
  <si>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</si>
  <si>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</si>
  <si>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</si>
  <si>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</si>
  <si>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</si>
  <si>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</si>
  <si>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</si>
  <si>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</si>
  <si>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</si>
  <si>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</si>
  <si>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</si>
  <si>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</si>
  <si>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</si>
  <si>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</si>
  <si>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</si>
  <si>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</si>
  <si>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</si>
  <si>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</si>
  <si>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</si>
  <si>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</si>
  <si>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</si>
  <si>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</si>
  <si>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</si>
  <si>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</si>
  <si>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</si>
  <si>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</si>
  <si>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</si>
  <si>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</si>
  <si>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</si>
  <si>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</si>
  <si>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</si>
  <si>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</si>
  <si>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</si>
  <si>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</si>
  <si>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</si>
  <si>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</si>
  <si>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</si>
  <si>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</si>
  <si>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</si>
  <si>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</si>
  <si>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</si>
  <si>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</si>
  <si>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</si>
  <si>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</si>
  <si>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</si>
  <si>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</si>
  <si>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</si>
  <si>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</si>
  <si>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</si>
  <si>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</si>
  <si>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</si>
  <si>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</si>
  <si>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</si>
  <si>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</si>
  <si>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</si>
  <si>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</si>
  <si>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</si>
  <si>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</si>
  <si>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</si>
  <si>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</si>
  <si>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</si>
  <si>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</si>
  <si>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</si>
  <si>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</si>
  <si>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</si>
  <si>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</si>
  <si>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</si>
  <si>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</si>
  <si>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</si>
  <si>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</si>
  <si>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</si>
  <si>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</si>
  <si>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</si>
  <si>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</si>
  <si>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</si>
  <si>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</si>
  <si>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</si>
  <si>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</si>
  <si>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</si>
  <si>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</si>
  <si>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</si>
  <si>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</si>
  <si>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</si>
  <si>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</si>
  <si>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</si>
  <si>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</si>
  <si>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</si>
  <si>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</si>
  <si>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</si>
  <si>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</si>
  <si>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</si>
  <si>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</si>
  <si>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</si>
  <si>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</si>
  <si>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</si>
  <si>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</si>
  <si>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</si>
  <si>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</si>
  <si>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</si>
  <si>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</si>
  <si>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</si>
  <si>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</si>
  <si>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</si>
  <si>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</si>
  <si>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</si>
  <si>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</si>
  <si>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</si>
  <si>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</si>
  <si>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</si>
  <si>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</si>
  <si>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</si>
  <si>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</si>
  <si>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</si>
  <si>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</si>
  <si>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</si>
  <si>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</si>
  <si>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</si>
  <si>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</si>
  <si>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</si>
  <si>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</si>
  <si>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</si>
  <si>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</si>
  <si>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</si>
  <si>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</si>
  <si>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</si>
  <si>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</si>
  <si>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</si>
  <si>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</si>
  <si>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</si>
  <si>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</si>
  <si>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</si>
  <si>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</si>
  <si>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</si>
  <si>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</si>
  <si>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</si>
  <si>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</si>
  <si>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</si>
  <si>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</si>
  <si>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</si>
  <si>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</si>
  <si>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</si>
  <si>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</si>
  <si>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</si>
  <si>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</si>
  <si>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</si>
  <si>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</si>
  <si>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</si>
  <si>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</si>
  <si>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</si>
  <si>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</si>
  <si>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</si>
  <si>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</si>
  <si>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</si>
  <si>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</si>
  <si>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</si>
  <si>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</si>
  <si>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</si>
  <si>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</si>
  <si>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</si>
  <si>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</si>
  <si>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</si>
  <si>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</si>
  <si>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</si>
  <si>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</si>
  <si>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</si>
  <si>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</si>
  <si>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</si>
  <si>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</si>
  <si>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</si>
  <si>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</si>
  <si>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</si>
  <si>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</si>
  <si>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</si>
  <si>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</si>
  <si>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</si>
  <si>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</si>
  <si>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</si>
  <si>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</si>
  <si>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</si>
  <si>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</si>
  <si>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</si>
  <si>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</si>
  <si>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</si>
  <si>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</si>
  <si>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</si>
  <si>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</si>
  <si>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</si>
  <si>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</si>
  <si>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</si>
  <si>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</si>
  <si>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</si>
  <si>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</si>
  <si>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</si>
  <si>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</si>
  <si>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</si>
  <si>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</si>
  <si>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</si>
  <si>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</si>
  <si>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</si>
  <si>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</si>
  <si>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</si>
  <si>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</si>
  <si>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</si>
  <si>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</si>
  <si>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</si>
  <si>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</si>
  <si>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</si>
  <si>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</si>
  <si>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</si>
  <si>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</si>
  <si>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</si>
  <si>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</si>
  <si>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</si>
  <si>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</si>
  <si>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</si>
  <si>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</si>
  <si>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</si>
  <si>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</si>
  <si>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</si>
  <si>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</si>
  <si>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</si>
  <si>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</si>
  <si>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</si>
  <si>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</si>
  <si>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</si>
  <si>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</si>
  <si>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</si>
  <si>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</si>
  <si>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</si>
  <si>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</si>
  <si>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</si>
  <si>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</si>
  <si>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</si>
  <si>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</si>
  <si>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</si>
  <si>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</si>
  <si>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</si>
  <si>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</si>
  <si>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</si>
  <si>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</si>
  <si>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</si>
  <si>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</si>
  <si>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</si>
  <si>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</si>
  <si>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</si>
  <si>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</si>
  <si>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</si>
  <si>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</si>
  <si>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</si>
  <si>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</si>
  <si>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</si>
  <si>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</si>
  <si>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</si>
  <si>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</si>
  <si>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</si>
  <si>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</si>
  <si>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</si>
  <si>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</si>
  <si>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</si>
  <si>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</si>
  <si>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</si>
  <si>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</si>
  <si>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</si>
  <si>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</si>
  <si>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</si>
  <si>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</si>
  <si>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</si>
  <si>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</si>
  <si>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</si>
  <si>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</si>
  <si>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</si>
  <si>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</si>
  <si>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</si>
  <si>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</si>
  <si>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</si>
  <si>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</si>
  <si>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</si>
  <si>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</si>
  <si>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</si>
  <si>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</si>
  <si>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</si>
  <si>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</si>
  <si>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</si>
  <si>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</si>
  <si>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</si>
  <si>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</si>
  <si>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</si>
  <si>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</si>
  <si>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</si>
  <si>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</si>
  <si>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</si>
  <si>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</si>
  <si>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</si>
  <si>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</si>
  <si>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</si>
  <si>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</si>
  <si>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</si>
  <si>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</si>
  <si>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</si>
  <si>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</si>
  <si>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</si>
  <si>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</si>
  <si>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</si>
  <si>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</si>
  <si>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</si>
  <si>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</si>
  <si>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</si>
  <si>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</si>
  <si>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</si>
  <si>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</si>
  <si>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</si>
  <si>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</si>
  <si>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</si>
  <si>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</si>
  <si>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</si>
  <si>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</si>
  <si>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</si>
  <si>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</si>
  <si>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</si>
  <si>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</si>
  <si>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</si>
  <si>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</si>
  <si>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</si>
  <si>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</si>
  <si>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</si>
  <si>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</si>
  <si>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</si>
  <si>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</si>
  <si>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</si>
  <si>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</si>
  <si>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</si>
  <si>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</si>
  <si>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</si>
  <si>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</si>
  <si>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</si>
  <si>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</si>
  <si>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</si>
  <si>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</si>
  <si>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</si>
  <si>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</si>
  <si>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</si>
  <si>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</si>
  <si>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</si>
  <si>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</si>
  <si>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</si>
  <si>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</si>
  <si>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</si>
  <si>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</si>
  <si>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</si>
  <si>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</si>
  <si>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</si>
  <si>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</si>
  <si>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</si>
  <si>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</si>
  <si>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</si>
  <si>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</si>
  <si>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</si>
  <si>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</si>
  <si>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</si>
  <si>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</si>
  <si>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</si>
  <si>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</si>
  <si>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</si>
  <si>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</si>
  <si>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</si>
  <si>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</si>
  <si>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</si>
  <si>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</si>
  <si>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</si>
  <si>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</si>
  <si>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</si>
  <si>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</si>
  <si>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</si>
  <si>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</si>
  <si>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</si>
  <si>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</si>
  <si>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</si>
  <si>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</si>
  <si>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</si>
  <si>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</si>
  <si>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</si>
  <si>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</si>
  <si>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</si>
  <si>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</si>
  <si>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</si>
  <si>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</si>
  <si>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</si>
  <si>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</si>
  <si>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</si>
  <si>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</si>
  <si>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</si>
  <si>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</si>
  <si>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</si>
  <si>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</si>
  <si>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</si>
  <si>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</si>
  <si>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</si>
  <si>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</si>
  <si>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</si>
  <si>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</si>
  <si>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</si>
  <si>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</si>
  <si>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</si>
  <si>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</si>
  <si>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</si>
  <si>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</si>
  <si>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</si>
  <si>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</si>
  <si>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</si>
  <si>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</si>
  <si>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</si>
  <si>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</si>
  <si>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</si>
  <si>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</si>
  <si>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</si>
  <si>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</si>
  <si>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</si>
  <si>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</si>
  <si>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</si>
  <si>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</si>
  <si>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</si>
  <si>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</si>
  <si>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</si>
  <si>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</si>
  <si>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</si>
  <si>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</si>
  <si>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</si>
  <si>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</si>
  <si>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</si>
  <si>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</si>
  <si>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</si>
  <si>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</si>
  <si>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</si>
  <si>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</si>
  <si>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</si>
  <si>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</si>
  <si>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</si>
  <si>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</si>
  <si>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</si>
  <si>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</si>
  <si>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</si>
  <si>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</si>
  <si>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</si>
  <si>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</si>
  <si>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</si>
  <si>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</si>
  <si>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</si>
  <si>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</si>
  <si>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</si>
  <si>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</si>
  <si>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</si>
  <si>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</si>
  <si>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</si>
  <si>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</si>
  <si>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</si>
  <si>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</si>
  <si>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</si>
  <si>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</si>
  <si>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</si>
  <si>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</si>
  <si>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</si>
  <si>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</si>
  <si>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</si>
  <si>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</si>
  <si>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</si>
  <si>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</si>
  <si>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</si>
  <si>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</si>
  <si>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</si>
  <si>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</si>
  <si>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</si>
  <si>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</si>
  <si>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</si>
  <si>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</si>
  <si>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</si>
  <si>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</si>
  <si>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</si>
  <si>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</si>
  <si>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</si>
  <si>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</si>
  <si>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</si>
  <si>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</si>
  <si>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</si>
  <si>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</si>
  <si>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</si>
  <si>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</si>
  <si>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</si>
  <si>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</si>
  <si>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</si>
  <si>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</si>
  <si>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</si>
  <si>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</si>
  <si>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</si>
  <si>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</si>
  <si>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</si>
  <si>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</si>
  <si>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</si>
  <si>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</si>
  <si>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</si>
  <si>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</si>
  <si>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</si>
  <si>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</si>
  <si>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</si>
  <si>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</si>
  <si>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</si>
  <si>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</si>
  <si>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</si>
  <si>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</si>
  <si>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</si>
  <si>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</si>
  <si>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</si>
  <si>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</si>
  <si>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</si>
  <si>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</si>
  <si>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</si>
  <si>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</si>
  <si>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</si>
  <si>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</si>
  <si>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</si>
  <si>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</si>
  <si>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</si>
  <si>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</si>
  <si>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</si>
  <si>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</si>
  <si>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</si>
  <si>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</si>
  <si>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</si>
  <si>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</si>
  <si>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</si>
  <si>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</si>
  <si>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</si>
  <si>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</si>
  <si>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</si>
  <si>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</si>
  <si>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</si>
  <si>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</si>
  <si>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</si>
  <si>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</si>
  <si>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</si>
  <si>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</si>
  <si>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</si>
  <si>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</si>
  <si>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</si>
  <si>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</si>
  <si>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</si>
  <si>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</si>
  <si>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</si>
  <si>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</si>
  <si>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</si>
  <si>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</si>
  <si>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</si>
  <si>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</si>
  <si>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</si>
  <si>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</si>
  <si>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</si>
  <si>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</si>
  <si>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</si>
  <si>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</si>
  <si>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</si>
  <si>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</si>
  <si>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</si>
  <si>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</si>
  <si>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</si>
  <si>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</si>
  <si>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</si>
  <si>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</si>
  <si>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</si>
  <si>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</si>
  <si>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</si>
  <si>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</si>
  <si>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</si>
  <si>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</si>
  <si>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</si>
  <si>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</si>
  <si>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</si>
  <si>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</si>
  <si>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</si>
  <si>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</si>
  <si>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</si>
  <si>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</si>
  <si>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</si>
  <si>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</si>
  <si>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</si>
  <si>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</si>
  <si>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</si>
  <si>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</si>
  <si>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</si>
  <si>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</si>
  <si>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</si>
  <si>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</si>
  <si>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</si>
  <si>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</si>
  <si>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</si>
  <si>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</si>
  <si>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</si>
  <si>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</si>
  <si>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</si>
  <si>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</si>
  <si>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</si>
  <si>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</si>
  <si>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</si>
  <si>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</si>
  <si>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</si>
  <si>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</si>
  <si>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</si>
  <si>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</si>
  <si>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</si>
  <si>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</si>
  <si>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</si>
  <si>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</si>
  <si>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</si>
  <si>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</si>
  <si>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</si>
  <si>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</si>
  <si>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</si>
  <si>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</si>
  <si>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</si>
  <si>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</si>
  <si>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</si>
  <si>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</si>
  <si>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</si>
  <si>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</si>
  <si>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</si>
  <si>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</si>
  <si>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</si>
  <si>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</si>
  <si>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</si>
  <si>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</si>
  <si>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</si>
  <si>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</si>
  <si>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</si>
  <si>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</si>
  <si>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</si>
  <si>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</si>
  <si>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</si>
  <si>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</si>
  <si>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</si>
  <si>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</si>
  <si>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</si>
  <si>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</si>
  <si>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</si>
  <si>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</si>
  <si>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</si>
  <si>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</si>
  <si>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</si>
  <si>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</si>
  <si>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</si>
  <si>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</si>
  <si>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</si>
  <si>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</si>
  <si>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</si>
  <si>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</si>
  <si>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</si>
  <si>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</si>
  <si>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</si>
  <si>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</si>
  <si>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</si>
  <si>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</si>
  <si>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</si>
  <si>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</si>
  <si>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</si>
  <si>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</si>
  <si>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</si>
  <si>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</si>
  <si>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</si>
  <si>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</si>
  <si>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</si>
  <si>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</si>
  <si>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</si>
  <si>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</si>
  <si>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</si>
  <si>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</si>
  <si>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</si>
  <si>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</si>
  <si>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</si>
  <si>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</si>
  <si>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</si>
  <si>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</si>
  <si>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</si>
  <si>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</si>
  <si>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</si>
  <si>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</si>
  <si>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</si>
  <si>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</si>
  <si>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</si>
  <si>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</si>
  <si>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</si>
  <si>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</si>
  <si>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</si>
  <si>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</si>
  <si>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</si>
  <si>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</si>
  <si>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</si>
  <si>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</si>
  <si>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</si>
  <si>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</si>
  <si>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</si>
  <si>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</si>
  <si>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</si>
  <si>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</si>
  <si>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</si>
  <si>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</si>
  <si>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</si>
  <si>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</si>
  <si>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</si>
  <si>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</si>
  <si>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</si>
  <si>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</si>
  <si>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</si>
  <si>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</si>
  <si>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</si>
  <si>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</si>
  <si>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</si>
  <si>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</si>
  <si>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</si>
  <si>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</si>
  <si>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</si>
  <si>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</si>
  <si>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</si>
  <si>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</si>
  <si>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</si>
  <si>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</si>
  <si>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</si>
  <si>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</si>
  <si>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</si>
  <si>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</si>
  <si>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</si>
  <si>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</si>
  <si>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</si>
  <si>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</si>
  <si>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</si>
  <si>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</si>
  <si>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</si>
  <si>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</si>
  <si>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</si>
  <si>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</si>
  <si>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</si>
  <si>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</si>
  <si>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</si>
  <si>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</si>
  <si>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</si>
  <si>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</si>
  <si>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</si>
  <si>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</si>
  <si>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</si>
  <si>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</si>
  <si>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</si>
  <si>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</si>
  <si>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</si>
  <si>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</si>
  <si>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</si>
  <si>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</si>
  <si>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</si>
  <si>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</si>
  <si>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</si>
  <si>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</si>
  <si>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</si>
  <si>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</si>
  <si>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</si>
  <si>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</si>
  <si>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</si>
  <si>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</si>
  <si>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</si>
  <si>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</si>
  <si>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</si>
  <si>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</si>
  <si>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</si>
  <si>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</si>
  <si>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</si>
  <si>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</si>
  <si>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</si>
  <si>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</si>
  <si>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</si>
  <si>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</si>
  <si>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</si>
  <si>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</si>
  <si>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</si>
  <si>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</si>
  <si>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</si>
  <si>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</si>
  <si>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</si>
  <si>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</si>
  <si>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</si>
  <si>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</si>
  <si>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</si>
  <si>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</si>
  <si>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</si>
  <si>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</si>
  <si>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</si>
  <si>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</si>
  <si>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</si>
  <si>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</si>
  <si>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</si>
  <si>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</si>
  <si>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</si>
  <si>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</si>
  <si>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</si>
  <si>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</si>
  <si>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</si>
  <si>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</si>
  <si>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</si>
  <si>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</si>
  <si>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</si>
  <si>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</si>
  <si>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</si>
  <si>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</si>
  <si>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</si>
  <si>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</si>
  <si>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</si>
  <si>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</si>
  <si>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</si>
  <si>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</si>
  <si>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</si>
  <si>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</si>
  <si>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</si>
  <si>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</si>
  <si>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</si>
  <si>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</si>
  <si>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</si>
  <si>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</si>
  <si>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</si>
  <si>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</si>
  <si>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</si>
  <si>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</si>
  <si>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</si>
  <si>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</si>
  <si>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</si>
  <si>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</si>
  <si>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</si>
  <si>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</si>
  <si>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</si>
  <si>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</si>
  <si>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</si>
  <si>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</si>
  <si>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</si>
  <si>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</si>
  <si>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</si>
  <si>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</si>
  <si>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</si>
  <si>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</si>
  <si>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</si>
  <si>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</si>
  <si>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</si>
  <si>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</si>
  <si>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</si>
  <si>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</si>
  <si>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</si>
  <si>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</si>
  <si>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</si>
  <si>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</si>
  <si>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</si>
  <si>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</si>
  <si>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</si>
  <si>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</si>
  <si>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</si>
  <si>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</si>
  <si>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</si>
  <si>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</si>
  <si>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</si>
  <si>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</si>
  <si>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</si>
  <si>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</si>
  <si>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</si>
  <si>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</si>
  <si>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</si>
  <si>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</si>
  <si>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</si>
  <si>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</si>
  <si>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</si>
  <si>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</si>
  <si>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</si>
  <si>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</si>
  <si>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</si>
  <si>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</si>
  <si>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</si>
  <si>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</si>
  <si>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</si>
  <si>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</si>
  <si>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</si>
  <si>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</si>
  <si>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</si>
  <si>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</si>
  <si>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</si>
  <si>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</si>
  <si>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</si>
  <si>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</si>
  <si>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</si>
  <si>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</si>
  <si>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</si>
  <si>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</si>
  <si>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</si>
  <si>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</si>
  <si>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</si>
  <si>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</si>
  <si>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</si>
  <si>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</si>
  <si>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</si>
  <si>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</si>
  <si>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</si>
  <si>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</si>
  <si>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</si>
  <si>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</si>
  <si>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</si>
  <si>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</si>
  <si>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</si>
  <si>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</si>
  <si>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</si>
  <si>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</si>
  <si>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</si>
  <si>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</si>
  <si>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</si>
  <si>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</si>
  <si>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</si>
  <si>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</si>
  <si>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</si>
  <si>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</si>
  <si>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</si>
  <si>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</si>
  <si>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</si>
  <si>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</si>
  <si>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</si>
  <si>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</si>
  <si>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</si>
  <si>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</si>
  <si>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</si>
  <si>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</si>
  <si>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</si>
  <si>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</si>
  <si>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</si>
  <si>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</si>
  <si>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</si>
  <si>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</si>
  <si>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</si>
  <si>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</si>
  <si>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</si>
  <si>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</si>
  <si>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</si>
  <si>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</si>
  <si>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</si>
  <si>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</si>
  <si>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</si>
  <si>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</si>
  <si>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</si>
  <si>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</si>
  <si>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</si>
  <si>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</si>
  <si>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</si>
  <si>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</si>
  <si>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</si>
  <si>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</si>
  <si>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</si>
  <si>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</si>
  <si>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</si>
  <si>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</si>
  <si>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</si>
  <si>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</si>
  <si>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</si>
  <si>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</si>
  <si>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</si>
  <si>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</si>
  <si>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</si>
  <si>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</si>
  <si>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</si>
  <si>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</si>
  <si>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</si>
  <si>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</si>
  <si>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</si>
  <si>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</si>
  <si>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</si>
  <si>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</si>
  <si>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</si>
  <si>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</si>
  <si>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</si>
  <si>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</si>
  <si>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</si>
  <si>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</si>
  <si>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</si>
  <si>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</si>
  <si>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</si>
  <si>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</si>
  <si>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</si>
  <si>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</si>
  <si>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</si>
  <si>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</si>
  <si>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</si>
  <si>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</si>
  <si>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</si>
  <si>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</si>
  <si>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</si>
  <si>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</si>
  <si>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</si>
  <si>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</si>
  <si>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</si>
  <si>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</si>
  <si>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</si>
  <si>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</si>
  <si>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</si>
  <si>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</si>
  <si>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</si>
  <si>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</si>
  <si>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</si>
  <si>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</si>
  <si>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</si>
  <si>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</si>
  <si>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</si>
  <si>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</si>
  <si>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</si>
  <si>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</si>
  <si>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</si>
  <si>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</si>
  <si>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</si>
  <si>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</si>
  <si>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</si>
  <si>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</si>
  <si>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</si>
  <si>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</si>
  <si>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</si>
  <si>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</si>
  <si>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</si>
  <si>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</si>
  <si>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</si>
  <si>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</si>
  <si>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</si>
  <si>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</si>
  <si>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</si>
  <si>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</si>
  <si>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</si>
  <si>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</si>
  <si>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</si>
  <si>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</si>
  <si>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</si>
  <si>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</si>
  <si>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</si>
  <si>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</si>
  <si>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</si>
  <si>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</si>
  <si>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</si>
  <si>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</si>
  <si>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</si>
  <si>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</si>
  <si>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</si>
  <si>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</si>
  <si>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</si>
  <si>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</si>
  <si>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</si>
  <si>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</si>
  <si>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</si>
  <si>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</si>
  <si>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</si>
  <si>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</si>
  <si>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</si>
  <si>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</si>
  <si>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</si>
  <si>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</si>
  <si>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</si>
  <si>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</si>
  <si>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</si>
  <si>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</si>
  <si>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</si>
  <si>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</si>
  <si>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</si>
  <si>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</si>
  <si>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</si>
  <si>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</si>
  <si>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</si>
  <si>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</si>
  <si>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</si>
  <si>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</si>
  <si>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</si>
  <si>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</si>
  <si>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</si>
  <si>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</si>
  <si>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</si>
  <si>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</si>
  <si>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</si>
  <si>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</si>
  <si>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</si>
  <si>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</si>
  <si>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</si>
  <si>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</si>
  <si>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</si>
  <si>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</si>
  <si>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</si>
  <si>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</si>
  <si>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</si>
  <si>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</si>
  <si>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</si>
  <si>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</si>
  <si>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</si>
  <si>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</si>
  <si>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</si>
  <si>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</si>
  <si>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</si>
  <si>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</si>
  <si>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</si>
  <si>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</si>
  <si>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</si>
  <si>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</si>
  <si>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</si>
  <si>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</si>
  <si>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</si>
  <si>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</si>
  <si>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</si>
  <si>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</si>
  <si>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</si>
  <si>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</si>
  <si>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</si>
  <si>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</si>
  <si>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</si>
  <si>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</si>
  <si>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</si>
  <si>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</si>
  <si>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</si>
  <si>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</si>
  <si>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</si>
  <si>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</si>
  <si>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</si>
  <si>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</si>
  <si>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</si>
  <si>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</si>
  <si>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</si>
  <si>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</si>
  <si>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</si>
  <si>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</si>
  <si>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</si>
  <si>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</si>
  <si>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</si>
  <si>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</si>
  <si>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</si>
  <si>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</si>
  <si>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</si>
  <si>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</si>
  <si>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</si>
  <si>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</si>
  <si>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</si>
  <si>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</si>
  <si>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</si>
  <si>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</si>
  <si>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</si>
  <si>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</si>
  <si>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</si>
  <si>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</si>
  <si>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</si>
  <si>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</si>
  <si>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</si>
  <si>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</si>
  <si>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</si>
  <si>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</si>
  <si>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</si>
  <si>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</si>
  <si>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</si>
  <si>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</si>
  <si>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</si>
  <si>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</si>
  <si>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</si>
  <si>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</si>
  <si>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</si>
  <si>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</si>
  <si>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</si>
  <si>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</si>
  <si>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</si>
  <si>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</si>
  <si>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</si>
  <si>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</si>
  <si>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</si>
  <si>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</si>
  <si>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</si>
  <si>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</si>
  <si>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</si>
  <si>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</si>
  <si>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</si>
  <si>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</si>
  <si>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</si>
  <si>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</si>
  <si>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</si>
  <si>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</si>
  <si>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</si>
  <si>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</si>
  <si>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</si>
  <si>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</si>
  <si>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</si>
  <si>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</si>
  <si>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</si>
  <si>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</si>
  <si>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</si>
  <si>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</si>
  <si>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</si>
  <si>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</si>
  <si>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</si>
  <si>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</si>
  <si>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</si>
  <si>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</si>
  <si>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</si>
  <si>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</si>
  <si>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</si>
  <si>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</si>
  <si>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</si>
  <si>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</si>
  <si>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</si>
  <si>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</si>
  <si>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</si>
  <si>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</si>
  <si>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</si>
  <si>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</si>
  <si>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</si>
  <si>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</si>
  <si>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</si>
  <si>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</si>
  <si>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</si>
  <si>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</si>
  <si>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</si>
  <si>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</si>
  <si>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</si>
  <si>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</si>
  <si>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</si>
  <si>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</si>
  <si>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</si>
  <si>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</si>
  <si>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</si>
  <si>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</si>
  <si>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</si>
  <si>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</si>
  <si>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</si>
  <si>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</si>
  <si>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</si>
  <si>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</si>
  <si>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</si>
  <si>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</si>
  <si>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</si>
  <si>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</si>
  <si>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</si>
  <si>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</si>
  <si>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</si>
  <si>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</si>
  <si>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</si>
  <si>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</si>
  <si>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</si>
  <si>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</si>
  <si>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</si>
  <si>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</si>
  <si>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</si>
  <si>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</si>
  <si>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</si>
  <si>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</si>
  <si>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</si>
  <si>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</si>
  <si>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</si>
  <si>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</si>
  <si>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</si>
  <si>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</si>
  <si>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</si>
  <si>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</si>
  <si>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</si>
  <si>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</si>
  <si>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</si>
  <si>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</si>
  <si>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</si>
  <si>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</si>
  <si>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</si>
  <si>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</si>
  <si>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</si>
  <si>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</si>
  <si>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</si>
  <si>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</si>
  <si>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</si>
  <si>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</si>
  <si>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</si>
  <si>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</si>
  <si>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</si>
  <si>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</si>
  <si>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</si>
  <si>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</si>
  <si>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</si>
  <si>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</si>
  <si>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</si>
  <si>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</si>
  <si>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</si>
  <si>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</si>
  <si>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</si>
  <si>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</si>
  <si>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</si>
  <si>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</si>
  <si>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</si>
  <si>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</si>
  <si>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</si>
  <si>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</si>
  <si>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</si>
  <si>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</si>
  <si>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</si>
  <si>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</si>
  <si>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</si>
  <si>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</si>
  <si>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</si>
  <si>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</si>
  <si>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</si>
  <si>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</si>
  <si>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</si>
  <si>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</si>
  <si>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</si>
  <si>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</si>
  <si>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</si>
  <si>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</si>
  <si>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</si>
  <si>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</si>
  <si>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</si>
  <si>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</si>
  <si>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</si>
  <si>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</si>
  <si>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</si>
  <si>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</si>
  <si>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</si>
  <si>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</si>
  <si>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</si>
  <si>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</si>
  <si>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</si>
  <si>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</si>
  <si>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</si>
  <si>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</si>
  <si>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</si>
  <si>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</si>
  <si>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</si>
  <si>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</si>
  <si>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</si>
  <si>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</si>
  <si>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</si>
  <si>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</si>
  <si>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</si>
  <si>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</si>
  <si>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</si>
  <si>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</si>
  <si>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</si>
  <si>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</si>
  <si>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</si>
  <si>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</si>
  <si>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</si>
  <si>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</si>
  <si>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</si>
  <si>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</si>
  <si>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</si>
  <si>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</si>
  <si>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</si>
  <si>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</si>
  <si>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</si>
  <si>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</si>
  <si>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</si>
  <si>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</si>
  <si>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</si>
  <si>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</si>
  <si>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</si>
  <si>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</si>
  <si>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</si>
  <si>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</si>
  <si>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</si>
  <si>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</si>
  <si>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</si>
  <si>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</si>
  <si>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</si>
  <si>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</si>
  <si>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</si>
  <si>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</si>
  <si>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</si>
  <si>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</si>
  <si>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</si>
  <si>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</si>
  <si>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</si>
  <si>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</si>
  <si>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</si>
  <si>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</si>
  <si>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</si>
  <si>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</si>
  <si>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</si>
  <si>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</si>
  <si>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</si>
  <si>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</si>
  <si>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</si>
  <si>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</si>
  <si>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</si>
  <si>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</si>
  <si>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</si>
  <si>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</si>
  <si>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</si>
  <si>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</si>
  <si>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</si>
  <si>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</si>
  <si>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</si>
  <si>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</si>
  <si>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</si>
  <si>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</si>
  <si>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</si>
  <si>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</si>
  <si>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</si>
  <si>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</si>
  <si>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</si>
  <si>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</si>
  <si>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</si>
  <si>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</si>
  <si>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</si>
  <si>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</si>
  <si>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</si>
  <si>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</si>
  <si>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</si>
  <si>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</si>
  <si>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</si>
  <si>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</si>
  <si>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</si>
  <si>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</si>
  <si>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</si>
  <si>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</si>
  <si>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</si>
  <si>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</si>
  <si>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</si>
  <si>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</si>
  <si>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</si>
  <si>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</si>
  <si>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</si>
  <si>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</si>
  <si>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</si>
  <si>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</si>
  <si>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</si>
  <si>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</si>
  <si>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</si>
  <si>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</si>
  <si>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</si>
  <si>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</si>
  <si>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</si>
  <si>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</si>
  <si>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</si>
  <si>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</si>
  <si>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</si>
  <si>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</si>
  <si>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</si>
  <si>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</si>
  <si>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</si>
  <si>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</si>
  <si>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</si>
  <si>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</si>
  <si>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</si>
  <si>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</si>
  <si>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</si>
  <si>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</si>
  <si>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</si>
  <si>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</si>
  <si>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</si>
  <si>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</si>
  <si>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</si>
  <si>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</si>
  <si>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</si>
  <si>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</si>
  <si>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</si>
  <si>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</si>
  <si>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</si>
  <si>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</si>
  <si>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</si>
  <si>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</si>
  <si>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</si>
  <si>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</si>
  <si>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</si>
  <si>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</si>
  <si>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</si>
  <si>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</si>
  <si>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</si>
  <si>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</si>
  <si>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</si>
  <si>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</si>
  <si>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</si>
  <si>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</si>
  <si>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</si>
  <si>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</si>
  <si>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</si>
  <si>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</si>
  <si>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</si>
  <si>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</si>
  <si>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</si>
  <si>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</si>
  <si>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</si>
  <si>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</si>
  <si>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</si>
  <si>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</si>
  <si>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</si>
  <si>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</si>
  <si>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</si>
  <si>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</si>
  <si>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</si>
  <si>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</si>
  <si>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</si>
  <si>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</si>
  <si>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</si>
  <si>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</si>
  <si>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</si>
  <si>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</si>
  <si>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</si>
  <si>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</si>
  <si>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</si>
  <si>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</si>
  <si>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</si>
  <si>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</si>
  <si>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</si>
  <si>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</si>
  <si>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</si>
  <si>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</si>
  <si>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</si>
  <si>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</si>
  <si>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</si>
  <si>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</si>
  <si>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</si>
  <si>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</si>
  <si>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</si>
  <si>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</si>
  <si>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</si>
  <si>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</si>
  <si>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</si>
  <si>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</si>
  <si>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</si>
  <si>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</si>
  <si>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</si>
  <si>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</si>
  <si>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</si>
  <si>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</si>
  <si>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</si>
  <si>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</si>
  <si>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</si>
  <si>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</si>
  <si>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</si>
  <si>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</si>
  <si>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</si>
  <si>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</si>
  <si>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</si>
  <si>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</si>
  <si>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</si>
  <si>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</si>
  <si>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</si>
  <si>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</si>
  <si>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</si>
  <si>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</si>
  <si>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</si>
  <si>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</si>
  <si>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</si>
  <si>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</si>
  <si>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</si>
  <si>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</si>
  <si>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</si>
  <si>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</si>
  <si>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</si>
  <si>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</si>
  <si>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</si>
  <si>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</si>
  <si>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</si>
  <si>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</si>
  <si>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</si>
  <si>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</si>
  <si>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</si>
  <si>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</si>
  <si>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</si>
  <si>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</si>
  <si>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</si>
  <si>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</si>
  <si>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</si>
  <si>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</si>
  <si>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</si>
  <si>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</si>
  <si>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</si>
  <si>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</si>
  <si>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</si>
  <si>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</si>
  <si>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</si>
  <si>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</si>
  <si>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</si>
  <si>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</si>
  <si>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</si>
  <si>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</si>
  <si>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</si>
  <si>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</si>
  <si>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</si>
  <si>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</si>
  <si>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</si>
  <si>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</si>
  <si>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</si>
  <si>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</si>
  <si>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</si>
  <si>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</si>
  <si>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</si>
  <si>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</si>
  <si>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</si>
  <si>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</si>
  <si>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</si>
  <si>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</si>
  <si>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</si>
  <si>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</si>
  <si>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</si>
  <si>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</si>
  <si>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</si>
  <si>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</si>
  <si>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</si>
  <si>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</si>
  <si>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</si>
  <si>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</si>
  <si>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</si>
  <si>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</si>
  <si>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</si>
  <si>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</si>
  <si>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</si>
  <si>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</si>
  <si>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</si>
  <si>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</si>
  <si>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</si>
  <si>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</si>
  <si>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</si>
  <si>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</si>
  <si>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</si>
  <si>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</si>
  <si>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</si>
  <si>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</si>
  <si>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</si>
  <si>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</si>
  <si>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</si>
  <si>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</si>
  <si>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</si>
  <si>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</si>
  <si>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</si>
  <si>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</si>
  <si>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</si>
  <si>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</si>
  <si>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</si>
  <si>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</si>
  <si>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</si>
  <si>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</si>
  <si>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</si>
  <si>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</si>
  <si>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</si>
  <si>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</si>
  <si>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</si>
  <si>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</si>
  <si>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</si>
  <si>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</si>
  <si>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</si>
  <si>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</si>
  <si>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</si>
  <si>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</si>
  <si>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</si>
  <si>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</si>
  <si>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</si>
  <si>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</si>
  <si>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</si>
  <si>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</si>
  <si>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</si>
  <si>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</si>
  <si>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</si>
  <si>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</si>
  <si>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</si>
  <si>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</si>
  <si>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</si>
  <si>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</si>
  <si>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</si>
  <si>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</si>
  <si>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</si>
  <si>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</si>
  <si>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</si>
  <si>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</si>
  <si>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</si>
  <si>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</si>
  <si>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</si>
  <si>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</si>
  <si>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</si>
  <si>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</si>
  <si>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</si>
  <si>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</si>
  <si>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</si>
  <si>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</si>
  <si>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</si>
  <si>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</si>
  <si>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</si>
  <si>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</si>
  <si>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</si>
  <si>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</si>
  <si>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</si>
  <si>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</si>
  <si>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</si>
  <si>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</si>
  <si>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</si>
  <si>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</si>
  <si>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</si>
  <si>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</si>
  <si>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</si>
  <si>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</si>
  <si>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</si>
  <si>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</si>
  <si>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</si>
  <si>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</si>
  <si>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</si>
  <si>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</si>
  <si>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</si>
  <si>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</si>
  <si>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</si>
  <si>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</si>
  <si>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</si>
  <si>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</si>
  <si>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</si>
  <si>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</si>
  <si>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</si>
  <si>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</si>
  <si>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</si>
  <si>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</si>
  <si>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</si>
  <si>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</si>
  <si>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</si>
  <si>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</si>
  <si>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</si>
  <si>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</si>
  <si>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</si>
  <si>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</si>
  <si>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</si>
  <si>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</si>
  <si>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</si>
  <si>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</si>
  <si>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</si>
  <si>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</si>
  <si>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</si>
  <si>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</si>
  <si>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</si>
  <si>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</si>
  <si>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</si>
  <si>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</si>
  <si>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</si>
  <si>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</si>
  <si>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</si>
  <si>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</si>
  <si>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</si>
  <si>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</si>
  <si>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</si>
  <si>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</si>
  <si>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</si>
  <si>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</si>
  <si>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</si>
  <si>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</si>
  <si>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</si>
  <si>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</si>
  <si>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</si>
  <si>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</si>
  <si>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</si>
  <si>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</si>
  <si>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</si>
  <si>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</si>
  <si>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</si>
  <si>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</si>
  <si>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</si>
  <si>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</si>
  <si>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</si>
  <si>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</si>
  <si>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</si>
  <si>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</si>
  <si>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</si>
  <si>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</si>
  <si>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</si>
  <si>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</si>
  <si>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</si>
  <si>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</si>
  <si>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</si>
  <si>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</si>
  <si>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</si>
  <si>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</si>
  <si>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</si>
  <si>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</si>
  <si>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</si>
  <si>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</si>
  <si>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</si>
  <si>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</si>
  <si>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</si>
  <si>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</si>
  <si>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</si>
  <si>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</si>
  <si>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</si>
  <si>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</si>
  <si>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</si>
  <si>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</si>
  <si>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</si>
  <si>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</si>
  <si>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</si>
  <si>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</si>
  <si>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</si>
  <si>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</si>
  <si>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</si>
  <si>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</si>
  <si>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</si>
  <si>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</si>
  <si>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</si>
  <si>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</si>
  <si>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</si>
  <si>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</si>
  <si>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</si>
  <si>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</si>
  <si>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</si>
  <si>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</si>
  <si>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</si>
  <si>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</si>
  <si>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</si>
  <si>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</si>
  <si>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</si>
  <si>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</si>
  <si>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</si>
  <si>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</si>
  <si>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</si>
  <si>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</si>
  <si>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</si>
  <si>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</si>
  <si>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</si>
  <si>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</si>
  <si>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</si>
  <si>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</si>
  <si>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</si>
  <si>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</si>
  <si>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</si>
  <si>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</si>
  <si>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</si>
  <si>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</si>
  <si>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</si>
  <si>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</si>
  <si>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</si>
  <si>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</si>
  <si>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</si>
  <si>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</si>
  <si>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</si>
  <si>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</si>
  <si>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</si>
  <si>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</si>
  <si>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</si>
  <si>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</si>
  <si>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</si>
  <si>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</si>
  <si>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</si>
  <si>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</si>
  <si>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</si>
  <si>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</si>
  <si>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</si>
  <si>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</si>
  <si>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</si>
  <si>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</si>
  <si>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</si>
  <si>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</si>
  <si>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</si>
  <si>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</si>
  <si>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</si>
  <si>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</si>
  <si>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</si>
  <si>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</si>
  <si>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</si>
  <si>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</si>
  <si>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</si>
  <si>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</si>
  <si>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</si>
  <si>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</si>
  <si>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</si>
  <si>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</si>
  <si>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</si>
  <si>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</si>
  <si>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</si>
  <si>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</si>
  <si>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</si>
  <si>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</si>
  <si>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</si>
  <si>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</si>
  <si>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</si>
  <si>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</si>
  <si>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</si>
  <si>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</si>
  <si>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</si>
  <si>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</si>
  <si>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</si>
  <si>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</si>
  <si>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</si>
  <si>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</si>
  <si>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</si>
  <si>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</si>
  <si>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</si>
  <si>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</si>
  <si>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</si>
  <si>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</si>
  <si>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</si>
  <si>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</si>
  <si>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</si>
  <si>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</si>
  <si>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</si>
  <si>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</si>
  <si>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</si>
  <si>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</si>
  <si>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</si>
  <si>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</si>
  <si>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</si>
  <si>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</si>
  <si>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</si>
  <si>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</si>
  <si>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</si>
  <si>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</si>
  <si>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</si>
  <si>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</si>
  <si>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</si>
  <si>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</si>
  <si>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</si>
  <si>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</si>
  <si>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</si>
  <si>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</si>
  <si>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</si>
  <si>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</si>
  <si>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</si>
  <si>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</si>
  <si>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</si>
  <si>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</si>
  <si>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</si>
  <si>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</si>
  <si>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</si>
  <si>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</si>
  <si>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</si>
  <si>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</si>
  <si>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</si>
  <si>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</si>
  <si>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</si>
  <si>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</si>
  <si>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</si>
  <si>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</si>
  <si>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</si>
  <si>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</si>
  <si>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</si>
  <si>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</si>
  <si>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</si>
  <si>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</si>
  <si>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</si>
  <si>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</si>
  <si>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</si>
  <si>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</si>
  <si>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</si>
  <si>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</si>
  <si>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</si>
  <si>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</si>
  <si>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</si>
  <si>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</si>
  <si>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</si>
  <si>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</si>
  <si>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</si>
  <si>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</si>
  <si>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</si>
  <si>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</si>
  <si>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</si>
  <si>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</si>
  <si>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</si>
  <si>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</si>
  <si>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</si>
  <si>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</si>
  <si>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</si>
  <si>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</si>
  <si>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</si>
  <si>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</si>
  <si>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</si>
  <si>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</si>
  <si>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</si>
  <si>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</si>
  <si>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</si>
  <si>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</si>
  <si>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</si>
  <si>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</si>
  <si>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</si>
  <si>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</si>
  <si>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</si>
  <si>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</si>
  <si>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</si>
  <si>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</si>
  <si>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</si>
  <si>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</si>
  <si>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</si>
  <si>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</si>
  <si>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</si>
  <si>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</si>
  <si>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</si>
  <si>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</si>
  <si>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</si>
  <si>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</si>
  <si>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</si>
  <si>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</si>
  <si>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</si>
  <si>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</si>
  <si>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</si>
  <si>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</si>
  <si>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</si>
  <si>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</si>
  <si>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</si>
  <si>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</si>
  <si>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</si>
  <si>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</si>
  <si>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</si>
  <si>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</si>
  <si>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</si>
  <si>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</si>
  <si>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</si>
  <si>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</si>
  <si>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</si>
  <si>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</si>
  <si>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</si>
  <si>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</si>
  <si>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</si>
  <si>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</si>
  <si>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</si>
  <si>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</si>
  <si>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</si>
  <si>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</si>
  <si>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</si>
  <si>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</si>
  <si>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</si>
  <si>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</si>
  <si>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</si>
  <si>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</si>
  <si>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</si>
  <si>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</si>
  <si>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</si>
  <si>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</si>
  <si>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</si>
  <si>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</si>
  <si>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</si>
  <si>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</si>
  <si>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</si>
  <si>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</si>
  <si>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</si>
  <si>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</si>
  <si>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</si>
  <si>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</si>
  <si>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</si>
  <si>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</si>
  <si>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</si>
  <si>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</si>
  <si>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</si>
  <si>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</si>
  <si>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</si>
  <si>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</si>
  <si>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</si>
  <si>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</si>
  <si>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</si>
  <si>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</si>
  <si>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</si>
  <si>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</si>
  <si>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</si>
  <si>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</si>
  <si>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</si>
  <si>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</si>
  <si>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</si>
  <si>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</si>
  <si>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</si>
  <si>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</si>
  <si>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</si>
  <si>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</si>
  <si>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</si>
  <si>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</si>
  <si>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</si>
  <si>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</si>
  <si>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</si>
  <si>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</si>
  <si>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</si>
  <si>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</si>
  <si>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</si>
  <si>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</si>
  <si>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</si>
  <si>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</si>
  <si>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</si>
  <si>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</si>
  <si>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</si>
  <si>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</si>
  <si>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</si>
  <si>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</si>
  <si>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</si>
  <si>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</si>
  <si>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</si>
  <si>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</si>
  <si>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</si>
  <si>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</si>
  <si>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</si>
  <si>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</si>
  <si>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</si>
  <si>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</si>
  <si>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</si>
  <si>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</si>
  <si>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</si>
  <si>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</si>
  <si>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</si>
  <si>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</si>
  <si>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</si>
  <si>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</si>
  <si>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</si>
  <si>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</si>
  <si>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</si>
  <si>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</si>
  <si>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</si>
  <si>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</si>
  <si>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</si>
  <si>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</si>
  <si>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</si>
  <si>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</si>
  <si>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</si>
  <si>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</si>
  <si>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</si>
  <si>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</si>
  <si>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</si>
  <si>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</si>
  <si>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</si>
  <si>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</si>
  <si>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</si>
  <si>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</si>
  <si>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</si>
  <si>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</si>
  <si>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</si>
  <si>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</si>
  <si>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</si>
  <si>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</si>
  <si>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</si>
  <si>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</si>
  <si>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</si>
  <si>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</si>
  <si>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</si>
  <si>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</si>
  <si>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</si>
  <si>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</si>
  <si>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</si>
  <si>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</si>
  <si>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</si>
  <si>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</si>
  <si>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</si>
  <si>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</si>
  <si>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</si>
  <si>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</si>
  <si>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</si>
  <si>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</si>
  <si>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</si>
  <si>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</si>
  <si>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</si>
  <si>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</si>
  <si>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</si>
  <si>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</si>
  <si>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</si>
  <si>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</si>
  <si>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</si>
  <si>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</si>
  <si>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</si>
  <si>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</si>
  <si>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</si>
  <si>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</si>
  <si>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</si>
  <si>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</si>
  <si>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</si>
  <si>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</si>
  <si>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</si>
  <si>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</si>
  <si>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</si>
  <si>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</si>
  <si>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</si>
  <si>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</si>
  <si>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</si>
  <si>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</si>
  <si>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</si>
  <si>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</si>
  <si>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</si>
  <si>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</si>
  <si>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</si>
  <si>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</si>
  <si>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</si>
  <si>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</si>
  <si>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</si>
  <si>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</si>
  <si>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</si>
  <si>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</si>
  <si>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</si>
  <si>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</si>
  <si>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</si>
  <si>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</si>
  <si>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</si>
  <si>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</si>
  <si>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</si>
  <si>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</si>
  <si>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</si>
  <si>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</si>
  <si>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</si>
  <si>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</si>
  <si>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</si>
  <si>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</si>
  <si>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</si>
  <si>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</si>
  <si>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</si>
  <si>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</si>
  <si>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</si>
  <si>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</si>
  <si>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</si>
  <si>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</si>
  <si>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</si>
  <si>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</si>
  <si>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</si>
  <si>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</si>
  <si>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</si>
  <si>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</si>
  <si>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</si>
  <si>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</si>
  <si>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</si>
  <si>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</si>
  <si>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</si>
  <si>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</si>
  <si>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</si>
  <si>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</si>
  <si>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</si>
  <si>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</si>
  <si>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</si>
  <si>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</si>
  <si>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</si>
  <si>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</si>
  <si>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</si>
  <si>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</si>
  <si>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</si>
  <si>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</si>
  <si>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</si>
  <si>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</si>
  <si>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</si>
  <si>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</si>
  <si>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</si>
  <si>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</si>
  <si>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</si>
  <si>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</si>
  <si>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</si>
  <si>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</si>
  <si>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</si>
  <si>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</si>
  <si>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</si>
  <si>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</si>
  <si>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</si>
  <si>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</si>
  <si>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</si>
  <si>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</si>
  <si>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</si>
  <si>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</si>
  <si>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</si>
  <si>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</si>
  <si>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</si>
  <si>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</si>
  <si>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</si>
  <si>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</si>
  <si>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</si>
  <si>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</si>
  <si>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</si>
  <si>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</si>
  <si>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</si>
  <si>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</si>
  <si>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</si>
  <si>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</si>
  <si>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</si>
  <si>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</si>
  <si>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</si>
  <si>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</si>
  <si>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</si>
  <si>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</si>
  <si>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</si>
  <si>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</si>
  <si>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</si>
  <si>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</si>
  <si>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</si>
  <si>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</si>
  <si>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</si>
  <si>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</si>
  <si>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</si>
  <si>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</si>
  <si>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</si>
  <si>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</si>
  <si>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</si>
  <si>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</si>
  <si>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</si>
  <si>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</si>
  <si>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</si>
  <si>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</si>
  <si>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</si>
  <si>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</si>
  <si>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</si>
  <si>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</si>
  <si>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</si>
  <si>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</si>
  <si>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</si>
  <si>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</si>
  <si>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</si>
  <si>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</si>
  <si>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</si>
  <si>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</si>
  <si>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</si>
  <si>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</si>
  <si>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</si>
  <si>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</si>
  <si>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</si>
  <si>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</si>
  <si>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</si>
  <si>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</si>
  <si>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</si>
  <si>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</si>
  <si>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</si>
  <si>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</si>
  <si>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</si>
  <si>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</si>
  <si>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</si>
  <si>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</si>
  <si>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</si>
  <si>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</si>
  <si>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</si>
  <si>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</si>
  <si>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</si>
  <si>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</si>
  <si>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</si>
  <si>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</si>
  <si>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</si>
  <si>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</si>
  <si>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</si>
  <si>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</si>
  <si>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</si>
  <si>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</si>
  <si>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</si>
  <si>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</si>
  <si>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</si>
  <si>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</si>
  <si>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</si>
  <si>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</si>
  <si>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</si>
  <si>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</si>
  <si>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</si>
  <si>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</si>
  <si>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</si>
  <si>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</si>
  <si>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</si>
  <si>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</si>
  <si>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</si>
  <si>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</si>
  <si>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</si>
  <si>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</si>
  <si>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</si>
  <si>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</si>
  <si>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</si>
  <si>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</si>
  <si>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</si>
  <si>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</si>
  <si>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</si>
  <si>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</si>
  <si>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</si>
  <si>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</si>
  <si>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</si>
  <si>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</si>
  <si>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</si>
  <si>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</si>
  <si>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</si>
  <si>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</si>
  <si>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</si>
  <si>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</si>
  <si>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</si>
  <si>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</si>
  <si>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</si>
  <si>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</si>
  <si>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</si>
  <si>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</si>
  <si>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</si>
  <si>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</si>
  <si>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</si>
  <si>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</si>
  <si>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</si>
  <si>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</si>
  <si>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</si>
  <si>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</si>
  <si>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</si>
  <si>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</si>
  <si>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</si>
  <si>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</si>
  <si>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</si>
  <si>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</si>
  <si>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</si>
  <si>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</si>
  <si>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</si>
  <si>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</si>
  <si>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</si>
  <si>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</si>
  <si>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</si>
  <si>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</si>
  <si>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</si>
  <si>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</si>
  <si>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</si>
  <si>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</si>
  <si>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</si>
  <si>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</si>
  <si>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</si>
  <si>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</si>
  <si>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</si>
  <si>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</si>
  <si>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</si>
  <si>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</si>
  <si>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</si>
  <si>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</si>
  <si>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</si>
  <si>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</si>
  <si>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</si>
  <si>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</si>
  <si>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</si>
  <si>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</si>
  <si>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</si>
  <si>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</si>
  <si>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</si>
  <si>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</si>
  <si>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</si>
  <si>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</si>
  <si>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</si>
  <si>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</si>
  <si>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</si>
  <si>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</si>
  <si>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</si>
  <si>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</si>
  <si>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</si>
  <si>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</si>
  <si>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</si>
  <si>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</si>
  <si>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</si>
  <si>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</si>
  <si>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</si>
  <si>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</si>
  <si>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</si>
  <si>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</si>
  <si>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</si>
  <si>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</si>
  <si>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</si>
  <si>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</si>
  <si>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</si>
  <si>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</si>
  <si>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</si>
  <si>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</si>
  <si>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</si>
  <si>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</si>
  <si>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</si>
  <si>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</si>
  <si>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</si>
  <si>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</si>
  <si>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</si>
  <si>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</si>
  <si>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</si>
  <si>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</si>
  <si>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</si>
  <si>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</si>
  <si>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</si>
  <si>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</si>
  <si>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</si>
  <si>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</si>
  <si>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</si>
  <si>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</si>
  <si>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</si>
  <si>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</si>
  <si>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</si>
  <si>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</si>
  <si>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</si>
  <si>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</si>
  <si>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</si>
  <si>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</si>
  <si>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</si>
  <si>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</si>
  <si>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</si>
  <si>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</si>
  <si>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</si>
  <si>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</si>
  <si>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</si>
  <si>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</si>
  <si>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</si>
  <si>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</si>
  <si>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</si>
  <si>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</si>
  <si>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</si>
  <si>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</si>
  <si>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</si>
  <si>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</si>
  <si>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</si>
  <si>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</si>
  <si>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</si>
  <si>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</si>
  <si>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</si>
  <si>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</si>
  <si>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</si>
  <si>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</si>
  <si>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</si>
  <si>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</si>
  <si>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</si>
  <si>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</si>
  <si>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</si>
  <si>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</si>
  <si>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</si>
  <si>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</si>
  <si>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</si>
  <si>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</si>
  <si>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</si>
  <si>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</si>
  <si>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</si>
  <si>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</si>
  <si>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</si>
  <si>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</si>
  <si>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</si>
  <si>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</si>
  <si>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</si>
  <si>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</si>
  <si>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</si>
  <si>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</si>
  <si>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</si>
  <si>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</si>
  <si>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</si>
  <si>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</si>
  <si>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</si>
  <si>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</si>
  <si>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</si>
  <si>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</si>
  <si>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</si>
  <si>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</si>
  <si>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</si>
  <si>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</si>
  <si>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</si>
  <si>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</si>
  <si>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</si>
  <si>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</si>
  <si>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</si>
  <si>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</si>
  <si>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</si>
  <si>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</si>
  <si>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</si>
  <si>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</si>
  <si>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</si>
  <si>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</si>
  <si>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</si>
  <si>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</si>
  <si>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</si>
  <si>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</si>
  <si>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</si>
  <si>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</si>
  <si>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</si>
  <si>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</si>
  <si>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</si>
  <si>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</si>
  <si>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</si>
  <si>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</si>
  <si>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</si>
  <si>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</si>
  <si>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</si>
  <si>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</si>
  <si>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</si>
  <si>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</si>
  <si>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</si>
  <si>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</si>
  <si>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</si>
  <si>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</si>
  <si>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</si>
  <si>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</si>
  <si>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</si>
  <si>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</si>
  <si>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</si>
  <si>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</si>
  <si>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</si>
  <si>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</si>
  <si>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</si>
  <si>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</si>
  <si>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</si>
  <si>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</si>
  <si>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</si>
  <si>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</si>
  <si>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</si>
  <si>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</si>
  <si>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</si>
  <si>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</si>
  <si>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</si>
  <si>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</si>
  <si>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</si>
  <si>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</si>
  <si>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</si>
  <si>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</si>
  <si>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</si>
  <si>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</si>
  <si>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</si>
  <si>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</si>
  <si>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</si>
  <si>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</si>
  <si>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</si>
  <si>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</si>
  <si>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</si>
  <si>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</si>
  <si>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</si>
  <si>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</si>
  <si>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</si>
  <si>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</si>
  <si>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</si>
  <si>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</si>
  <si>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</si>
  <si>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</si>
  <si>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</si>
  <si>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</si>
  <si>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</si>
  <si>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</si>
  <si>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</si>
  <si>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</si>
  <si>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</si>
  <si>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</si>
  <si>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</si>
  <si>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</si>
  <si>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</si>
  <si>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</si>
  <si>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</si>
  <si>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</si>
  <si>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</si>
  <si>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</si>
  <si>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</si>
  <si>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</si>
  <si>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</si>
  <si>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</si>
  <si>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</si>
  <si>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</si>
  <si>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</si>
  <si>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</si>
  <si>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</si>
  <si>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</si>
  <si>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</si>
  <si>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</si>
  <si>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</si>
  <si>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</si>
  <si>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</si>
  <si>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</si>
  <si>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</si>
  <si>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</si>
  <si>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</si>
  <si>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</si>
  <si>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</si>
  <si>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</si>
  <si>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</si>
  <si>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</si>
  <si>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</si>
  <si>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</si>
  <si>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</si>
  <si>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</si>
  <si>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</si>
  <si>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</si>
  <si>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</si>
  <si>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</si>
  <si>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</si>
  <si>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</si>
  <si>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</si>
  <si>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</si>
  <si>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</si>
  <si>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</si>
  <si>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</si>
  <si>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</si>
  <si>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</si>
  <si>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</si>
  <si>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</si>
  <si>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</si>
  <si>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</si>
  <si>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</si>
  <si>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</si>
  <si>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</si>
  <si>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</si>
  <si>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</si>
  <si>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</si>
  <si>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</si>
  <si>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</si>
  <si>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</si>
  <si>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</si>
  <si>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</si>
  <si>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</si>
  <si>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</si>
  <si>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</si>
  <si>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</si>
  <si>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</si>
  <si>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</si>
  <si>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</si>
  <si>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</si>
  <si>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</si>
  <si>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</si>
  <si>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</si>
  <si>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</si>
  <si>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</si>
  <si>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</si>
  <si>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</si>
  <si>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</si>
  <si>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</si>
  <si>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</si>
  <si>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</si>
  <si>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</si>
  <si>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</si>
  <si>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</si>
  <si>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</si>
  <si>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</si>
  <si>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</si>
  <si>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</si>
  <si>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</si>
  <si>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</si>
  <si>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</si>
  <si>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</si>
  <si>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</si>
  <si>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</si>
  <si>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</si>
  <si>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</si>
  <si>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</si>
  <si>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</si>
  <si>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</si>
  <si>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</si>
  <si>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</si>
  <si>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</si>
  <si>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</si>
  <si>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</si>
  <si>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</si>
  <si>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</si>
  <si>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</si>
  <si>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</si>
  <si>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</si>
  <si>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</si>
  <si>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</si>
  <si>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</si>
  <si>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</si>
  <si>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</si>
  <si>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</si>
  <si>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</si>
  <si>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</si>
  <si>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</si>
  <si>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</si>
  <si>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</si>
  <si>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</si>
  <si>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</si>
  <si>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</si>
  <si>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</si>
  <si>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</si>
  <si>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</si>
  <si>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</si>
  <si>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</si>
  <si>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</si>
  <si>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</si>
  <si>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</si>
  <si>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</si>
  <si>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</si>
  <si>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</si>
  <si>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</si>
  <si>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</si>
  <si>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</si>
  <si>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</si>
  <si>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</si>
  <si>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</si>
  <si>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</si>
  <si>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</si>
  <si>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</si>
  <si>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</si>
  <si>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</si>
  <si>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</si>
  <si>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</si>
  <si>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</si>
  <si>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</si>
  <si>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</si>
  <si>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</si>
  <si>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</si>
  <si>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</si>
  <si>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</si>
  <si>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</si>
  <si>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</si>
  <si>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</si>
  <si>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</si>
  <si>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</si>
  <si>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</si>
  <si>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</si>
  <si>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</si>
  <si>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</si>
  <si>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</si>
  <si>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</si>
  <si>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</si>
  <si>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</si>
  <si>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</si>
  <si>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</si>
  <si>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</si>
  <si>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</si>
  <si>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</si>
  <si>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</si>
  <si>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</si>
  <si>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</si>
  <si>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</si>
  <si>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</si>
  <si>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</si>
  <si>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</si>
  <si>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</si>
  <si>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</si>
  <si>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</si>
  <si>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</si>
  <si>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</si>
  <si>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</si>
  <si>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</si>
  <si>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</si>
  <si>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</si>
  <si>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</si>
  <si>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</si>
  <si>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</si>
  <si>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</si>
  <si>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</si>
  <si>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</si>
  <si>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</si>
  <si>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</si>
  <si>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</si>
  <si>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</si>
  <si>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</si>
  <si>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</si>
  <si>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</si>
  <si>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</si>
  <si>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</si>
  <si>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</si>
  <si>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</si>
  <si>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</si>
  <si>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</si>
  <si>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</si>
  <si>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</si>
  <si>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</si>
  <si>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</si>
  <si>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</si>
  <si>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</si>
  <si>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</si>
  <si>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</si>
  <si>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</si>
  <si>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</si>
  <si>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</si>
  <si>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</si>
  <si>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</si>
  <si>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</si>
  <si>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</si>
  <si>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</si>
  <si>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</si>
  <si>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</si>
  <si>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</si>
  <si>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</si>
  <si>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</si>
  <si>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</si>
  <si>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</si>
  <si>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</si>
  <si>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</si>
  <si>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</si>
  <si>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</si>
  <si>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</si>
  <si>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</si>
  <si>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</si>
  <si>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</si>
  <si>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</si>
  <si>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</si>
  <si>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</si>
  <si>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</si>
  <si>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</si>
  <si>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</si>
  <si>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</si>
  <si>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</si>
  <si>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</si>
  <si>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</si>
  <si>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</si>
  <si>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</si>
  <si>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</si>
  <si>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</si>
  <si>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</si>
  <si>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</si>
  <si>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</si>
  <si>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</si>
  <si>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</si>
  <si>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</si>
  <si>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</si>
  <si>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</si>
  <si>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</si>
  <si>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</si>
  <si>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</si>
  <si>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</si>
  <si>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</si>
  <si>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</si>
  <si>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</si>
  <si>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</si>
  <si>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</si>
  <si>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</si>
  <si>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</si>
  <si>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</si>
  <si>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</si>
  <si>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</si>
  <si>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</si>
  <si>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</si>
  <si>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</si>
  <si>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</si>
  <si>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</si>
  <si>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</si>
  <si>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</si>
  <si>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</si>
  <si>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</si>
  <si>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</si>
  <si>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</si>
  <si>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</si>
  <si>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</si>
  <si>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</si>
  <si>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</si>
  <si>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</si>
  <si>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</si>
  <si>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</si>
  <si>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</si>
  <si>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</si>
  <si>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</si>
  <si>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</si>
  <si>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</si>
  <si>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</si>
  <si>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</si>
  <si>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</si>
  <si>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</si>
  <si>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</si>
  <si>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</si>
  <si>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</si>
  <si>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</si>
  <si>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</si>
  <si>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</si>
  <si>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</si>
  <si>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</si>
  <si>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</si>
  <si>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</si>
  <si>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</si>
  <si>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</si>
  <si>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</si>
  <si>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</si>
  <si>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</si>
  <si>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</si>
  <si>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</si>
  <si>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</si>
  <si>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</si>
  <si>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</si>
  <si>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</si>
  <si>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</si>
  <si>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</si>
  <si>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</si>
  <si>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</si>
  <si>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</si>
  <si>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</si>
  <si>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</si>
  <si>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</si>
  <si>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</si>
  <si>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</si>
  <si>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</si>
  <si>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</si>
  <si>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</si>
  <si>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</si>
  <si>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</si>
  <si>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</si>
  <si>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</si>
  <si>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</si>
  <si>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</si>
  <si>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</si>
  <si>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</si>
  <si>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</si>
  <si>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</si>
  <si>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</si>
  <si>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</si>
  <si>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</si>
  <si>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</si>
  <si>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</si>
  <si>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</si>
  <si>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</si>
  <si>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</si>
  <si>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</si>
  <si>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</si>
  <si>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</si>
  <si>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</si>
  <si>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</si>
  <si>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</si>
  <si>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</si>
  <si>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</si>
  <si>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</si>
  <si>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</si>
  <si>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</si>
  <si>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</si>
  <si>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</si>
  <si>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</si>
  <si>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</si>
  <si>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</si>
  <si>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</si>
  <si>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</si>
  <si>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</si>
  <si>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</si>
  <si>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</si>
  <si>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</si>
  <si>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</si>
  <si>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</si>
  <si>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</si>
  <si>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</si>
  <si>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</si>
  <si>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</si>
  <si>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</si>
  <si>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</si>
  <si>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</si>
  <si>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</si>
  <si>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</si>
  <si>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</si>
  <si>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</si>
  <si>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</si>
  <si>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</si>
  <si>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</si>
  <si>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</si>
  <si>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</si>
  <si>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</si>
  <si>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</si>
  <si>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</si>
  <si>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</si>
  <si>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</si>
  <si>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</si>
  <si>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</si>
  <si>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</si>
  <si>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</si>
  <si>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</si>
  <si>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</si>
  <si>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</si>
  <si>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</si>
  <si>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</si>
  <si>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</si>
  <si>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</si>
  <si>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</si>
  <si>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</si>
  <si>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</si>
  <si>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</si>
  <si>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</si>
  <si>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</si>
  <si>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</si>
  <si>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</si>
  <si>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</si>
  <si>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</si>
  <si>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</si>
  <si>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</si>
  <si>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</si>
  <si>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</si>
  <si>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</si>
  <si>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</si>
  <si>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</si>
  <si>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</si>
  <si>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</si>
  <si>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</si>
  <si>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</si>
  <si>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</si>
  <si>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</si>
  <si>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</si>
  <si>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</si>
  <si>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</si>
  <si>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</si>
  <si>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</si>
  <si>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</si>
  <si>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</si>
  <si>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</si>
  <si>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</si>
  <si>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</si>
  <si>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</si>
  <si>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</si>
  <si>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</si>
  <si>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</si>
  <si>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</si>
  <si>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</si>
  <si>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</si>
  <si>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</si>
  <si>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</si>
  <si>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</si>
  <si>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</si>
  <si>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</si>
  <si>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</si>
  <si>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</si>
  <si>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</si>
  <si>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</si>
  <si>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</si>
  <si>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</si>
  <si>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</si>
  <si>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</si>
  <si>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</si>
  <si>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</si>
  <si>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</si>
  <si>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</si>
  <si>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</si>
  <si>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</si>
  <si>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</si>
  <si>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</si>
  <si>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</si>
  <si>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</si>
  <si>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</si>
  <si>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</si>
  <si>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</si>
  <si>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</si>
  <si>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</si>
  <si>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</si>
  <si>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</si>
  <si>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</si>
  <si>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</si>
  <si>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</si>
  <si>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</si>
  <si>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</si>
  <si>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</si>
  <si>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</si>
  <si>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</si>
  <si>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</si>
  <si>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</si>
  <si>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</si>
  <si>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</si>
  <si>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</si>
  <si>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</si>
  <si>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</si>
  <si>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</si>
  <si>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</si>
  <si>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</si>
  <si>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</si>
  <si>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</si>
  <si>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</si>
  <si>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</si>
  <si>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</si>
  <si>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</si>
  <si>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</si>
  <si>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</si>
  <si>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</si>
  <si>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</si>
  <si>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</si>
  <si>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</si>
  <si>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</si>
  <si>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</si>
  <si>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</si>
  <si>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</si>
  <si>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</si>
  <si>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</si>
  <si>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</si>
  <si>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</si>
  <si>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</si>
  <si>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</si>
  <si>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</si>
  <si>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</si>
  <si>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</si>
  <si>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</si>
  <si>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</si>
  <si>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</si>
  <si>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</si>
  <si>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</si>
  <si>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</si>
  <si>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</si>
  <si>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</si>
  <si>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</si>
  <si>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</si>
  <si>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</si>
  <si>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</si>
  <si>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</si>
  <si>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</si>
  <si>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</si>
  <si>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</si>
  <si>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</si>
  <si>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</si>
  <si>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</si>
  <si>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</si>
  <si>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</si>
  <si>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</si>
  <si>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</si>
  <si>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</si>
  <si>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</si>
  <si>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</si>
  <si>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</si>
  <si>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</si>
  <si>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</si>
  <si>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</si>
  <si>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</si>
  <si>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</si>
  <si>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</si>
  <si>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</si>
  <si>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</si>
  <si>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</si>
  <si>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</si>
  <si>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</si>
  <si>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</si>
  <si>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</si>
  <si>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</si>
  <si>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</si>
  <si>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</si>
  <si>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</si>
  <si>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</si>
  <si>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</si>
  <si>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</si>
  <si>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</si>
  <si>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</si>
  <si>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</si>
  <si>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</si>
  <si>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</si>
  <si>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</si>
  <si>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</si>
  <si>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</si>
  <si>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</si>
  <si>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</si>
  <si>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</si>
  <si>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</si>
  <si>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</si>
  <si>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</si>
  <si>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</si>
  <si>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</si>
  <si>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</si>
  <si>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</si>
  <si>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</si>
  <si>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</si>
  <si>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</si>
  <si>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</si>
  <si>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</si>
  <si>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</si>
  <si>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</si>
  <si>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</si>
  <si>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</si>
  <si>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</si>
  <si>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</si>
  <si>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</si>
  <si>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</si>
  <si>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</si>
  <si>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</si>
  <si>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</si>
  <si>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</si>
  <si>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</si>
  <si>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</si>
  <si>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</si>
  <si>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</si>
  <si>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</si>
  <si>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</si>
  <si>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</si>
  <si>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</si>
  <si>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</si>
  <si>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</si>
  <si>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</si>
  <si>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</si>
  <si>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</si>
  <si>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</si>
  <si>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</si>
  <si>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</si>
  <si>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</si>
  <si>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</si>
  <si>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</si>
  <si>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</si>
  <si>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</si>
  <si>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</si>
  <si>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</si>
  <si>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</si>
  <si>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</si>
  <si>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</si>
  <si>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</si>
  <si>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</si>
  <si>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</si>
  <si>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</si>
  <si>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</si>
  <si>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</si>
  <si>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</si>
  <si>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</si>
  <si>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</si>
  <si>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</si>
  <si>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</si>
  <si>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</si>
  <si>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</si>
  <si>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</si>
  <si>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</si>
  <si>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</si>
  <si>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</si>
  <si>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</si>
  <si>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</si>
  <si>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</si>
  <si>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</si>
  <si>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</si>
  <si>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</si>
  <si>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</si>
  <si>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</si>
  <si>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</si>
  <si>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</si>
  <si>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</si>
  <si>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</si>
  <si>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</si>
  <si>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</si>
  <si>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</si>
  <si>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</si>
  <si>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</si>
  <si>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</si>
  <si>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</si>
  <si>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</si>
  <si>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</si>
  <si>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</si>
  <si>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</si>
  <si>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</si>
  <si>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</si>
  <si>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</si>
  <si>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</si>
  <si>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</si>
  <si>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</si>
  <si>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</si>
  <si>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</si>
  <si>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</si>
  <si>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</si>
  <si>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</si>
  <si>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</si>
  <si>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</si>
  <si>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</si>
  <si>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</si>
  <si>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</si>
  <si>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</si>
  <si>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</si>
  <si>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</si>
  <si>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</si>
  <si>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</si>
  <si>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</si>
  <si>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</si>
  <si>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</si>
  <si>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</si>
  <si>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</si>
  <si>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</si>
  <si>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</si>
  <si>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</si>
  <si>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</si>
  <si>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</si>
  <si>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</si>
  <si>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</si>
  <si>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</si>
  <si>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</si>
  <si>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</si>
  <si>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</si>
  <si>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</si>
  <si>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</si>
  <si>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</si>
  <si>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</si>
  <si>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</si>
  <si>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</si>
  <si>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</si>
  <si>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</si>
  <si>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</si>
  <si>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</si>
  <si>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</si>
  <si>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</si>
  <si>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</si>
  <si>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</si>
  <si>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</si>
  <si>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</si>
  <si>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</si>
  <si>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</si>
  <si>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</si>
  <si>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</si>
  <si>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</si>
  <si>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</si>
  <si>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</si>
  <si>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</si>
  <si>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</si>
  <si>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</si>
  <si>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</si>
  <si>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</si>
  <si>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</si>
  <si>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</si>
  <si>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</si>
  <si>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</si>
  <si>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</si>
  <si>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</si>
  <si>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</si>
  <si>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</si>
  <si>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</si>
  <si>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</si>
  <si>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</si>
  <si>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</si>
  <si>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</si>
  <si>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</si>
  <si>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</si>
  <si>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</si>
  <si>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</si>
  <si>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</si>
  <si>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</si>
  <si>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</si>
  <si>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</si>
  <si>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</si>
  <si>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</si>
  <si>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</si>
  <si>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</si>
  <si>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</si>
  <si>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</si>
  <si>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</si>
  <si>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</si>
  <si>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</si>
  <si>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</si>
  <si>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</si>
  <si>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</si>
  <si>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</si>
  <si>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</si>
  <si>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</si>
  <si>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</si>
  <si>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</si>
  <si>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</si>
  <si>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</si>
  <si>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</si>
  <si>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</si>
  <si>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</si>
  <si>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</si>
  <si>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</si>
  <si>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</si>
  <si>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</si>
  <si>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</si>
  <si>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</si>
  <si>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</si>
  <si>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</si>
  <si>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</si>
  <si>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</si>
  <si>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</si>
  <si>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</si>
  <si>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</si>
  <si>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</si>
  <si>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</si>
  <si>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</si>
  <si>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</si>
  <si>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</si>
  <si>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</si>
  <si>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</si>
  <si>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</si>
  <si>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</si>
  <si>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</si>
  <si>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</si>
  <si>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</si>
  <si>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</si>
  <si>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</si>
  <si>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</si>
  <si>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</si>
  <si>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</si>
  <si>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</si>
  <si>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</si>
  <si>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</si>
  <si>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</si>
  <si>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</si>
  <si>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</si>
  <si>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</si>
  <si>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</si>
  <si>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</si>
  <si>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</si>
  <si>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</si>
  <si>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</si>
  <si>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</si>
  <si>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</si>
  <si>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</si>
  <si>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</si>
  <si>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</si>
  <si>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</si>
  <si>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</si>
  <si>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</si>
  <si>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</si>
  <si>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</si>
  <si>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</si>
  <si>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</si>
  <si>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</si>
  <si>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</si>
  <si>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</si>
  <si>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</si>
  <si>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</si>
  <si>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</si>
  <si>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</si>
  <si>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</si>
  <si>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</si>
  <si>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</si>
  <si>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</si>
  <si>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</si>
  <si>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</si>
  <si>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</si>
  <si>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</si>
  <si>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</si>
  <si>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</si>
  <si>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</si>
  <si>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</si>
  <si>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</si>
  <si>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</si>
  <si>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</si>
  <si>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</si>
  <si>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</si>
  <si>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</si>
  <si>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</si>
  <si>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</si>
  <si>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</si>
  <si>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</si>
  <si>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</si>
  <si>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</si>
  <si>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</si>
  <si>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</si>
  <si>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</si>
  <si>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</si>
  <si>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</si>
  <si>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</si>
  <si>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</si>
  <si>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</si>
  <si>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</si>
  <si>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</si>
  <si>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</si>
  <si>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</si>
  <si>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</si>
  <si>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</si>
  <si>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</si>
  <si>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</si>
  <si>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</si>
  <si>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</si>
  <si>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</si>
  <si>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</si>
  <si>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</si>
  <si>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</si>
  <si>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</si>
  <si>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</si>
  <si>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</si>
  <si>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</si>
  <si>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</si>
  <si>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</si>
  <si>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</si>
  <si>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</si>
  <si>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</si>
  <si>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</si>
  <si>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</si>
  <si>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</si>
  <si>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</si>
  <si>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</si>
  <si>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</si>
  <si>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</si>
  <si>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</si>
  <si>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</si>
  <si>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</si>
  <si>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</si>
  <si>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</si>
  <si>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</si>
  <si>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</si>
  <si>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</si>
  <si>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</si>
  <si>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</si>
  <si>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</si>
  <si>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</si>
  <si>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</si>
  <si>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</si>
  <si>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</si>
  <si>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</si>
  <si>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</si>
  <si>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</si>
  <si>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</si>
  <si>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</si>
  <si>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</si>
  <si>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</si>
  <si>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</si>
  <si>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</si>
  <si>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</si>
  <si>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</si>
  <si>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</si>
  <si>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</si>
  <si>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</si>
  <si>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</si>
  <si>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</si>
  <si>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</si>
  <si>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</si>
  <si>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</si>
  <si>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</si>
  <si>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</si>
  <si>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</si>
  <si>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</si>
  <si>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</si>
  <si>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</si>
  <si>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</si>
  <si>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</si>
  <si>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</si>
  <si>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</si>
  <si>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</si>
  <si>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</si>
  <si>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</si>
  <si>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</si>
  <si>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</si>
  <si>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</si>
  <si>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</si>
  <si>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</si>
  <si>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</si>
  <si>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</si>
  <si>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</si>
  <si>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</si>
  <si>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</si>
  <si>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</si>
  <si>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</si>
  <si>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</si>
  <si>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</si>
  <si>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</si>
  <si>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</si>
  <si>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</si>
  <si>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</si>
  <si>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</si>
  <si>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</si>
  <si>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</si>
  <si>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</si>
  <si>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</si>
  <si>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</si>
  <si>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</si>
  <si>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</si>
  <si>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</si>
  <si>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</si>
  <si>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</si>
  <si>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</si>
  <si>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</si>
  <si>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</si>
  <si>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</si>
  <si>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</si>
  <si>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</si>
  <si>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</si>
  <si>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</si>
  <si>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</si>
  <si>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</si>
  <si>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</si>
  <si>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</si>
  <si>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</si>
  <si>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</si>
  <si>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</si>
  <si>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</si>
  <si>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</si>
  <si>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</si>
  <si>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</si>
  <si>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</si>
  <si>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</si>
  <si>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</si>
  <si>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</si>
  <si>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</si>
  <si>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</si>
  <si>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</si>
  <si>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</si>
  <si>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</si>
  <si>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</si>
  <si>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</si>
  <si>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</si>
  <si>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</si>
  <si>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</si>
  <si>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</si>
  <si>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</si>
  <si>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</si>
  <si>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</si>
  <si>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</si>
  <si>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</si>
  <si>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</si>
  <si>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</si>
  <si>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</si>
  <si>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</si>
  <si>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</si>
  <si>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</si>
  <si>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</si>
  <si>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</si>
  <si>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</si>
  <si>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</si>
  <si>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</si>
  <si>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</si>
  <si>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</si>
  <si>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</si>
  <si>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</si>
  <si>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</si>
  <si>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</si>
  <si>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</si>
  <si>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</si>
  <si>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</si>
  <si>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</si>
  <si>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</si>
  <si>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</si>
  <si>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</si>
  <si>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</si>
  <si>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</si>
  <si>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</si>
  <si>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</si>
  <si>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</si>
  <si>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</si>
  <si>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</si>
  <si>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</si>
  <si>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</si>
  <si>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</si>
  <si>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</si>
  <si>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</si>
  <si>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</si>
  <si>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</si>
  <si>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</si>
  <si>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</si>
  <si>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</si>
  <si>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</si>
  <si>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</si>
  <si>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</si>
  <si>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</si>
  <si>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</si>
  <si>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</si>
  <si>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</si>
  <si>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</si>
  <si>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</si>
  <si>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</si>
  <si>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</si>
  <si>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</si>
  <si>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</si>
  <si>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</si>
  <si>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</si>
  <si>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</si>
  <si>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</si>
  <si>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</si>
  <si>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</si>
  <si>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</si>
  <si>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</si>
  <si>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</si>
  <si>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</si>
  <si>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</si>
  <si>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</si>
  <si>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</si>
  <si>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</si>
  <si>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</si>
  <si>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</si>
  <si>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</si>
  <si>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</si>
  <si>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</si>
  <si>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</si>
  <si>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</si>
  <si>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</si>
  <si>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</si>
  <si>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</si>
  <si>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</si>
  <si>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</si>
  <si>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</si>
  <si>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</si>
  <si>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</si>
  <si>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</si>
  <si>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</si>
  <si>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</si>
  <si>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</si>
  <si>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</si>
  <si>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</si>
  <si>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</si>
  <si>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</si>
  <si>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</si>
  <si>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</si>
  <si>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</si>
  <si>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</si>
  <si>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</si>
  <si>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</si>
  <si>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</si>
  <si>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</si>
  <si>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</si>
  <si>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</si>
  <si>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</si>
  <si>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</si>
  <si>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</si>
  <si>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</si>
  <si>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</si>
  <si>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</si>
  <si>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</si>
  <si>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</si>
  <si>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</si>
  <si>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</si>
  <si>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</si>
  <si>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</si>
  <si>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</si>
  <si>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</si>
  <si>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</si>
  <si>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</si>
  <si>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</si>
  <si>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</si>
  <si>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</si>
  <si>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</si>
  <si>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</si>
  <si>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</si>
  <si>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</si>
  <si>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</si>
  <si>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</si>
  <si>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</si>
  <si>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</si>
  <si>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</si>
  <si>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</si>
  <si>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</si>
  <si>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</si>
  <si>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</si>
  <si>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</si>
  <si>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</si>
  <si>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</si>
  <si>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</si>
  <si>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</si>
  <si>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</si>
  <si>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</si>
  <si>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</si>
  <si>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</si>
  <si>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</si>
  <si>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</si>
  <si>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</si>
  <si>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</si>
  <si>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</si>
  <si>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</si>
  <si>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</si>
  <si>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</si>
  <si>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</si>
  <si>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</si>
  <si>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</si>
  <si>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</si>
  <si>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</si>
  <si>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</si>
  <si>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</si>
  <si>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</si>
  <si>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</si>
  <si>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</si>
  <si>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</si>
  <si>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</si>
  <si>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</si>
  <si>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</si>
  <si>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</si>
  <si>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</si>
  <si>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</si>
  <si>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</si>
  <si>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</si>
  <si>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</si>
  <si>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</si>
  <si>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</si>
  <si>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</si>
  <si>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</si>
  <si>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</si>
  <si>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</si>
  <si>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</si>
  <si>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</si>
  <si>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</si>
  <si>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</si>
  <si>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</si>
  <si>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</si>
  <si>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</si>
  <si>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</si>
  <si>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</si>
  <si>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</si>
  <si>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</si>
  <si>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</si>
  <si>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</si>
  <si>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</si>
  <si>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</si>
  <si>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</si>
  <si>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</si>
  <si>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</si>
  <si>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</si>
  <si>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</si>
  <si>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</si>
  <si>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</si>
  <si>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</si>
  <si>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</si>
  <si>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</si>
  <si>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</si>
  <si>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</si>
  <si>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</si>
  <si>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</si>
  <si>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</si>
  <si>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</si>
  <si>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</si>
  <si>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</si>
  <si>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</si>
  <si>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</si>
  <si>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</si>
  <si>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</si>
  <si>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</si>
  <si>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</si>
  <si>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</si>
  <si>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</si>
  <si>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</si>
  <si>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</si>
  <si>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</si>
  <si>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</si>
  <si>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</si>
  <si>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</si>
  <si>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</si>
  <si>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</si>
  <si>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</si>
  <si>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</si>
  <si>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</si>
  <si>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</si>
  <si>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</si>
  <si>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</si>
  <si>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</si>
  <si>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</si>
  <si>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</si>
  <si>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</si>
  <si>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</si>
  <si>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</si>
  <si>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</si>
  <si>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</si>
  <si>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</si>
  <si>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</si>
  <si>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</si>
  <si>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</si>
  <si>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</si>
  <si>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</si>
  <si>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</si>
  <si>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</si>
  <si>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</si>
  <si>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</si>
  <si>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</si>
  <si>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</si>
  <si>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</si>
  <si>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</si>
  <si>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</si>
  <si>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</si>
  <si>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</si>
  <si>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</si>
  <si>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</si>
  <si>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</si>
  <si>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</si>
  <si>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</si>
  <si>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</si>
  <si>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</si>
  <si>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</si>
  <si>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</si>
  <si>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</si>
  <si>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</si>
  <si>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</si>
  <si>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</si>
  <si>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</si>
  <si>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</si>
  <si>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</si>
  <si>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</si>
  <si>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</si>
  <si>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</si>
  <si>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</si>
  <si>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</si>
  <si>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</si>
  <si>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</si>
  <si>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</si>
  <si>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</si>
  <si>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</si>
  <si>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</si>
  <si>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</si>
  <si>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</si>
  <si>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</si>
  <si>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</si>
  <si>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</si>
  <si>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</si>
  <si>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</si>
  <si>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</si>
  <si>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</si>
  <si>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</si>
  <si>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</si>
  <si>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</si>
  <si>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</si>
  <si>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</si>
  <si>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</si>
  <si>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</si>
  <si>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</si>
  <si>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</si>
  <si>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</si>
  <si>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</si>
  <si>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</si>
  <si>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</si>
  <si>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</si>
  <si>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</si>
  <si>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</si>
  <si>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</si>
  <si>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</si>
  <si>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</si>
  <si>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</si>
  <si>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</si>
  <si>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</si>
  <si>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</si>
  <si>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</si>
  <si>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</si>
  <si>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</si>
  <si>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</si>
  <si>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</si>
  <si>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</si>
  <si>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</si>
  <si>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</si>
  <si>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</si>
  <si>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</si>
  <si>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</si>
  <si>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</si>
  <si>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</si>
  <si>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</si>
  <si>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</si>
  <si>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</si>
  <si>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</si>
  <si>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</si>
  <si>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</si>
  <si>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</si>
  <si>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</si>
  <si>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</si>
  <si>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</si>
  <si>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</si>
  <si>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</si>
  <si>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</si>
  <si>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</si>
  <si>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</si>
  <si>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</si>
  <si>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</si>
  <si>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</si>
  <si>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</si>
  <si>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</si>
  <si>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</si>
  <si>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</si>
  <si>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</si>
  <si>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</si>
  <si>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</si>
  <si>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</si>
  <si>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</si>
  <si>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</si>
  <si>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</si>
  <si>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</si>
  <si>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</si>
  <si>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</si>
  <si>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</si>
  <si>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</si>
  <si>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</si>
  <si>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</si>
  <si>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</si>
  <si>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</si>
  <si>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</si>
  <si>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</si>
  <si>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</si>
  <si>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</si>
  <si>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</si>
  <si>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</si>
  <si>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</si>
  <si>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</si>
  <si>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</si>
  <si>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</si>
  <si>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</si>
  <si>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</si>
  <si>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</si>
  <si>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</si>
  <si>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</si>
  <si>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</si>
  <si>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</si>
  <si>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</si>
  <si>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</si>
  <si>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</si>
  <si>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</si>
  <si>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</si>
  <si>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</si>
  <si>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</si>
  <si>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</si>
  <si>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</si>
  <si>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</si>
  <si>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</si>
  <si>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</si>
  <si>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</si>
  <si>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</si>
  <si>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</si>
  <si>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</si>
  <si>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</si>
  <si>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</si>
  <si>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</si>
  <si>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</si>
  <si>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</si>
  <si>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</si>
  <si>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</si>
  <si>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</si>
  <si>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</si>
  <si>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</si>
  <si>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</si>
  <si>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</si>
  <si>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</si>
  <si>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</si>
  <si>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</si>
  <si>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</si>
  <si>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</si>
  <si>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</si>
  <si>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</si>
  <si>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</si>
  <si>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</si>
  <si>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</si>
  <si>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</si>
  <si>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</si>
  <si>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</si>
  <si>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</si>
  <si>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</si>
  <si>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</si>
  <si>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</si>
  <si>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</si>
  <si>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</si>
  <si>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</si>
  <si>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</si>
  <si>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</si>
  <si>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</si>
  <si>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</si>
  <si>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</si>
  <si>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</si>
  <si>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</si>
  <si>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</si>
  <si>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</si>
  <si>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</si>
  <si>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</si>
  <si>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</si>
  <si>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</si>
  <si>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</si>
  <si>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</si>
  <si>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</si>
  <si>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</si>
  <si>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</si>
  <si>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</si>
  <si>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</si>
  <si>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</si>
  <si>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</si>
  <si>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</si>
  <si>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</si>
  <si>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</si>
  <si>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</si>
  <si>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</si>
  <si>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</si>
  <si>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</si>
  <si>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</si>
  <si>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</si>
  <si>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</si>
  <si>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</si>
  <si>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</si>
  <si>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</si>
  <si>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</si>
  <si>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</si>
  <si>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</si>
  <si>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</si>
  <si>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</si>
  <si>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</si>
  <si>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</si>
  <si>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</si>
  <si>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</si>
  <si>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</si>
  <si>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</si>
  <si>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</si>
  <si>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</si>
  <si>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</si>
  <si>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</si>
  <si>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</si>
  <si>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</si>
  <si>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</si>
  <si>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</si>
  <si>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</si>
  <si>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</si>
  <si>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</si>
  <si>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</si>
  <si>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</si>
  <si>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</si>
  <si>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</si>
  <si>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</si>
  <si>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</si>
  <si>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</si>
  <si>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</si>
  <si>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</si>
  <si>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</si>
  <si>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</si>
  <si>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</si>
  <si>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</si>
  <si>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</si>
  <si>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</si>
  <si>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</si>
  <si>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</si>
  <si>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</si>
  <si>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</si>
  <si>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</si>
  <si>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</si>
  <si>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</si>
  <si>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</si>
  <si>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</si>
  <si>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</si>
  <si>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</si>
  <si>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</si>
  <si>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</si>
  <si>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</si>
  <si>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</si>
  <si>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</si>
  <si>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</si>
  <si>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</si>
  <si>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</si>
  <si>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</si>
  <si>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</si>
  <si>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</si>
  <si>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</si>
  <si>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</si>
  <si>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</si>
  <si>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</si>
  <si>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</si>
  <si>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</si>
  <si>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</si>
  <si>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</si>
  <si>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</si>
  <si>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</si>
  <si>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</si>
  <si>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</si>
  <si>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</si>
  <si>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</si>
  <si>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</si>
  <si>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</si>
  <si>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</si>
  <si>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</si>
  <si>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</si>
  <si>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</si>
  <si>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</si>
  <si>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</si>
  <si>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</si>
  <si>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</si>
  <si>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</si>
  <si>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</si>
  <si>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</si>
  <si>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</si>
  <si>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</si>
  <si>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</si>
  <si>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</si>
  <si>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</si>
  <si>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</si>
  <si>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</si>
  <si>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</si>
  <si>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</si>
  <si>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</si>
  <si>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</si>
  <si>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</si>
  <si>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</si>
  <si>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</si>
  <si>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</si>
  <si>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</si>
  <si>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</si>
  <si>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</si>
  <si>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</si>
  <si>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</si>
  <si>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</si>
  <si>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</si>
  <si>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</si>
  <si>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</si>
  <si>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</si>
  <si>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</si>
  <si>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</si>
  <si>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</si>
  <si>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</si>
  <si>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</si>
  <si>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</si>
  <si>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</si>
  <si>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</si>
  <si>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</si>
  <si>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</si>
  <si>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</si>
  <si>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</si>
  <si>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</si>
  <si>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</si>
  <si>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</si>
  <si>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</si>
  <si>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</si>
  <si>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</si>
  <si>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</si>
  <si>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</si>
  <si>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</si>
  <si>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</si>
  <si>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</si>
  <si>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</si>
  <si>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</si>
  <si>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</si>
  <si>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</si>
  <si>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</si>
  <si>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</si>
  <si>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</si>
  <si>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</si>
  <si>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</si>
  <si>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</si>
  <si>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</si>
  <si>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</si>
  <si>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</si>
  <si>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</si>
  <si>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</si>
  <si>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</si>
  <si>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</si>
  <si>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</si>
  <si>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</si>
  <si>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</si>
  <si>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</si>
  <si>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</si>
  <si>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</si>
  <si>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</si>
  <si>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</si>
  <si>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</si>
  <si>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</si>
  <si>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</si>
  <si>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</si>
  <si>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</si>
  <si>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</si>
  <si>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</si>
  <si>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</si>
  <si>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</si>
  <si>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</si>
  <si>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</si>
  <si>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</si>
  <si>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</si>
  <si>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</si>
  <si>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</si>
  <si>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</si>
  <si>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</si>
  <si>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</si>
  <si>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</si>
  <si>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</si>
  <si>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</si>
  <si>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</si>
  <si>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</si>
  <si>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</si>
  <si>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</si>
  <si>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</si>
  <si>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</si>
  <si>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</si>
  <si>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</si>
  <si>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</si>
  <si>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</si>
  <si>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</si>
  <si>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</si>
  <si>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</si>
  <si>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</si>
  <si>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</si>
  <si>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</si>
  <si>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</si>
  <si>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</si>
  <si>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</si>
  <si>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</si>
  <si>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</si>
  <si>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</si>
  <si>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</si>
  <si>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</si>
  <si>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</si>
  <si>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</si>
  <si>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</si>
  <si>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</si>
  <si>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</si>
  <si>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</si>
  <si>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</si>
  <si>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</si>
  <si>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</si>
  <si>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</si>
  <si>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</si>
  <si>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</si>
  <si>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</si>
  <si>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</si>
  <si>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</si>
  <si>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</si>
  <si>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</si>
  <si>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</si>
  <si>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</si>
  <si>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</si>
  <si>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</si>
  <si>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</si>
  <si>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</si>
  <si>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</si>
  <si>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</si>
  <si>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</si>
  <si>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</si>
  <si>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</si>
  <si>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</si>
  <si>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</si>
  <si>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</si>
  <si>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</si>
  <si>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</si>
  <si>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</si>
  <si>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</si>
  <si>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</si>
  <si>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</si>
  <si>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</si>
  <si>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</si>
  <si>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</si>
  <si>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</si>
  <si>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</si>
  <si>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</si>
  <si>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</si>
  <si>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</si>
  <si>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</si>
  <si>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</si>
  <si>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</si>
  <si>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</si>
  <si>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</si>
  <si>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</si>
  <si>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</si>
  <si>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</si>
  <si>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</si>
  <si>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</si>
  <si>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</si>
  <si>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</si>
  <si>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</si>
  <si>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</si>
  <si>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</si>
  <si>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</si>
  <si>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</si>
  <si>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</si>
  <si>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</si>
  <si>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</si>
  <si>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</si>
  <si>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</si>
  <si>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</si>
  <si>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</si>
  <si>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</si>
  <si>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</si>
  <si>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</si>
  <si>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</si>
  <si>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</si>
  <si>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</si>
  <si>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</si>
  <si>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</si>
  <si>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</si>
  <si>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</si>
  <si>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</si>
  <si>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</si>
  <si>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</si>
  <si>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</si>
  <si>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</si>
  <si>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</si>
  <si>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</si>
  <si>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</si>
  <si>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</si>
  <si>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</si>
  <si>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</si>
  <si>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</si>
  <si>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</si>
  <si>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</si>
  <si>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</si>
  <si>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</si>
  <si>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</si>
  <si>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</si>
  <si>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</si>
  <si>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</si>
  <si>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</si>
  <si>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</si>
  <si>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</si>
  <si>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</si>
  <si>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</si>
  <si>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</si>
  <si>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</si>
  <si>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</si>
  <si>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</si>
  <si>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</si>
  <si>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</si>
  <si>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</si>
  <si>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</si>
  <si>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</si>
  <si>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</si>
  <si>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</si>
  <si>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</si>
  <si>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</si>
  <si>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</si>
  <si>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</si>
  <si>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</si>
  <si>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</si>
  <si>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</si>
  <si>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</si>
  <si>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</si>
  <si>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</si>
  <si>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</si>
  <si>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</si>
  <si>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</si>
  <si>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</si>
  <si>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</si>
  <si>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</si>
  <si>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</si>
  <si>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</si>
  <si>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</si>
  <si>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</si>
  <si>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</si>
  <si>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</si>
  <si>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</si>
  <si>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</si>
  <si>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</si>
  <si>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</si>
  <si>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</si>
  <si>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</si>
  <si>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</si>
  <si>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</si>
  <si>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</si>
  <si>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</si>
  <si>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</si>
  <si>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</si>
  <si>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</si>
  <si>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</si>
  <si>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</si>
  <si>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</si>
  <si>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</si>
  <si>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</si>
  <si>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</si>
  <si>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</si>
  <si>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</si>
  <si>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</si>
  <si>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</si>
  <si>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</si>
  <si>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</si>
  <si>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</si>
  <si>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</si>
  <si>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</si>
  <si>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</si>
  <si>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</si>
  <si>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</si>
  <si>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</si>
  <si>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</si>
  <si>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</si>
  <si>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</si>
  <si>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</si>
  <si>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</si>
  <si>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</si>
  <si>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</si>
  <si>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</si>
  <si>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</si>
  <si>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</si>
  <si>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</si>
  <si>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</si>
  <si>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</si>
  <si>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</si>
  <si>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</si>
  <si>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</si>
  <si>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</si>
  <si>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</si>
  <si>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</si>
  <si>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</si>
  <si>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</si>
  <si>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</si>
  <si>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</si>
  <si>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</si>
  <si>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</si>
  <si>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</si>
  <si>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</si>
  <si>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</si>
  <si>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</si>
  <si>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</si>
  <si>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</si>
  <si>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</si>
  <si>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</si>
  <si>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</si>
  <si>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</si>
  <si>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</si>
  <si>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</si>
  <si>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</si>
  <si>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</si>
  <si>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</si>
  <si>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</si>
  <si>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</si>
  <si>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</si>
  <si>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</si>
  <si>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</si>
  <si>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</si>
  <si>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</si>
  <si>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</si>
  <si>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</si>
  <si>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</si>
  <si>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</si>
  <si>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</si>
  <si>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</si>
  <si>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</si>
  <si>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</si>
  <si>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</si>
  <si>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</si>
  <si>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</si>
  <si>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</si>
  <si>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</si>
  <si>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</si>
  <si>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</si>
  <si>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</si>
  <si>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</si>
  <si>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</si>
  <si>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</si>
  <si>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</si>
  <si>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</si>
  <si>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</si>
  <si>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</si>
  <si>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</si>
  <si>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</si>
  <si>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</si>
  <si>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</si>
  <si>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</si>
  <si>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</si>
  <si>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</si>
  <si>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</si>
  <si>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</si>
  <si>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</si>
  <si>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</si>
  <si>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</si>
  <si>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</si>
  <si>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</si>
  <si>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</si>
  <si>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</si>
  <si>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</si>
  <si>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</si>
  <si>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</si>
  <si>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</si>
  <si>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</si>
  <si>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</si>
  <si>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</si>
  <si>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</si>
  <si>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</si>
  <si>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</si>
  <si>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</si>
  <si>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</si>
  <si>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</si>
  <si>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</si>
  <si>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</si>
  <si>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</si>
  <si>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</si>
  <si>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</si>
  <si>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</si>
  <si>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</si>
  <si>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</si>
  <si>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</si>
  <si>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</si>
  <si>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</si>
  <si>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</si>
  <si>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</si>
  <si>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</si>
  <si>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</si>
  <si>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</si>
  <si>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</si>
  <si>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</si>
  <si>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</si>
  <si>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</si>
  <si>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</si>
  <si>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</si>
  <si>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</si>
  <si>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</si>
  <si>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</si>
  <si>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</si>
  <si>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</si>
  <si>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</si>
  <si>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</si>
  <si>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</si>
  <si>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</si>
  <si>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</si>
  <si>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</si>
  <si>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</si>
  <si>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</si>
  <si>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</si>
  <si>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</si>
  <si>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</si>
  <si>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</si>
  <si>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</si>
  <si>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</si>
  <si>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</si>
  <si>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</si>
  <si>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</si>
  <si>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</si>
  <si>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</si>
  <si>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</si>
  <si>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</si>
  <si>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</si>
  <si>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</si>
  <si>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</si>
  <si>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</si>
  <si>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</si>
  <si>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</si>
  <si>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</si>
  <si>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</si>
  <si>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</si>
  <si>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</si>
  <si>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</si>
  <si>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</si>
  <si>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</si>
  <si>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</si>
  <si>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</si>
  <si>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</si>
  <si>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</si>
  <si>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</si>
  <si>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</si>
  <si>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</si>
  <si>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</si>
  <si>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</si>
  <si>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</si>
  <si>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</si>
  <si>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</si>
  <si>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</si>
  <si>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</si>
  <si>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</si>
  <si>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</si>
  <si>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</si>
  <si>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</si>
  <si>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</si>
  <si>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</si>
  <si>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</si>
  <si>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</si>
  <si>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</si>
  <si>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</si>
  <si>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</si>
  <si>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</si>
  <si>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</si>
  <si>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</si>
  <si>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</si>
  <si>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</si>
  <si>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</si>
  <si>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</si>
  <si>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</si>
  <si>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</si>
  <si>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</si>
  <si>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</si>
  <si>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</si>
  <si>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</si>
  <si>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</si>
  <si>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</si>
  <si>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</si>
  <si>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</si>
  <si>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</si>
  <si>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</si>
  <si>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</si>
  <si>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</si>
  <si>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</si>
  <si>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</si>
  <si>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</si>
  <si>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</si>
  <si>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</si>
  <si>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</si>
  <si>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</si>
  <si>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</si>
  <si>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</si>
  <si>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</si>
  <si>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</si>
  <si>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</si>
  <si>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</si>
  <si>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</si>
  <si>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</si>
  <si>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</si>
  <si>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</si>
  <si>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</si>
  <si>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</si>
  <si>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</si>
  <si>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</si>
  <si>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</si>
  <si>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</si>
  <si>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</si>
  <si>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</si>
  <si>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</si>
  <si>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</si>
  <si>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</si>
  <si>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</si>
  <si>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</si>
  <si>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</si>
  <si>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</si>
  <si>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</si>
  <si>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</si>
  <si>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</si>
  <si>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</si>
  <si>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</si>
  <si>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</si>
  <si>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</si>
  <si>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</si>
  <si>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</si>
  <si>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</si>
  <si>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</si>
  <si>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</si>
  <si>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</si>
  <si>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</si>
  <si>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</si>
  <si>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</si>
  <si>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</si>
  <si>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</si>
  <si>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</si>
  <si>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</si>
  <si>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</si>
  <si>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</si>
  <si>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</si>
  <si>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</si>
  <si>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</si>
  <si>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</si>
  <si>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</si>
  <si>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</si>
  <si>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</si>
  <si>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</si>
  <si>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</si>
  <si>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</si>
  <si>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</si>
  <si>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</si>
  <si>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</si>
  <si>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</si>
  <si>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</si>
  <si>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</si>
  <si>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</si>
  <si>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</si>
  <si>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</si>
  <si>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</si>
  <si>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</si>
  <si>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</si>
  <si>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</si>
  <si>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</si>
  <si>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</si>
  <si>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</si>
  <si>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</si>
  <si>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</si>
  <si>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</si>
  <si>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</si>
  <si>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</si>
  <si>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</si>
  <si>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</si>
  <si>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</si>
  <si>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</si>
  <si>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</si>
  <si>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</si>
  <si>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</si>
  <si>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</si>
  <si>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</si>
  <si>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</si>
  <si>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</si>
  <si>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</si>
  <si>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</si>
  <si>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</si>
  <si>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</si>
  <si>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</si>
  <si>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</si>
  <si>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</si>
  <si>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</si>
  <si>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</si>
  <si>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</si>
  <si>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</si>
  <si>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</si>
  <si>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</si>
  <si>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</si>
  <si>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</si>
  <si>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</si>
  <si>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</si>
  <si>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</si>
  <si>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</si>
  <si>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</si>
  <si>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</si>
  <si>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</si>
  <si>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</si>
  <si>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</si>
  <si>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</si>
  <si>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</si>
  <si>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</si>
  <si>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</si>
  <si>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</si>
  <si>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</si>
  <si>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</si>
  <si>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</si>
  <si>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</si>
  <si>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</si>
  <si>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</si>
  <si>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</si>
  <si>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</si>
  <si>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</si>
  <si>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</si>
  <si>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</si>
  <si>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</si>
  <si>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</si>
  <si>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</si>
  <si>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</si>
  <si>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</si>
  <si>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</si>
  <si>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</si>
  <si>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</si>
  <si>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</si>
  <si>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</si>
  <si>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</si>
  <si>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</si>
  <si>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</si>
  <si>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</si>
  <si>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</si>
  <si>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</si>
  <si>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</si>
  <si>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</si>
  <si>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</si>
  <si>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</si>
  <si>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</si>
  <si>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</si>
  <si>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</si>
  <si>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</si>
  <si>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</si>
  <si>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</si>
  <si>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</si>
  <si>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</si>
  <si>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</si>
  <si>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</si>
  <si>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</si>
  <si>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</si>
  <si>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</si>
  <si>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</si>
  <si>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</si>
  <si>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</si>
  <si>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</si>
  <si>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</si>
  <si>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</si>
  <si>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</si>
  <si>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</si>
  <si>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</si>
  <si>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</si>
  <si>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</si>
  <si>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</si>
  <si>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</si>
  <si>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</si>
  <si>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</si>
  <si>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</si>
  <si>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</si>
  <si>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</si>
  <si>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</si>
  <si>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</si>
  <si>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</si>
  <si>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</si>
  <si>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</si>
  <si>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</si>
  <si>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</si>
  <si>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</si>
  <si>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</si>
  <si>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</si>
  <si>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</si>
  <si>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</si>
  <si>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</si>
  <si>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</si>
  <si>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</si>
  <si>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</si>
  <si>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</si>
  <si>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</si>
  <si>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</si>
  <si>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</si>
  <si>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</si>
  <si>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</si>
  <si>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</si>
  <si>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</si>
  <si>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</si>
  <si>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</si>
  <si>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</si>
  <si>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</si>
  <si>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</si>
  <si>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</si>
  <si>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</si>
  <si>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</si>
  <si>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</si>
  <si>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</si>
  <si>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</si>
  <si>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</si>
  <si>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</si>
  <si>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</si>
  <si>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</si>
  <si>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</si>
  <si>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</si>
  <si>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</si>
  <si>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</si>
  <si>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</si>
  <si>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</si>
  <si>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</si>
  <si>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</si>
  <si>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</si>
  <si>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</si>
  <si>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</si>
  <si>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</si>
  <si>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</si>
  <si>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</si>
  <si>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</si>
  <si>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</si>
  <si>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</si>
  <si>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</si>
  <si>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</si>
  <si>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</si>
  <si>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</si>
  <si>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</si>
  <si>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</si>
  <si>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</si>
  <si>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</si>
  <si>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</si>
  <si>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</si>
  <si>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</si>
  <si>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</si>
  <si>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</si>
  <si>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</si>
  <si>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</si>
  <si>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</si>
  <si>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</si>
  <si>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</si>
  <si>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</si>
  <si>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</si>
  <si>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</si>
  <si>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</si>
  <si>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</si>
  <si>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</si>
  <si>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</si>
  <si>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</si>
  <si>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</si>
  <si>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</si>
  <si>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</si>
  <si>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</si>
  <si>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</si>
  <si>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</si>
  <si>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</si>
  <si>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</si>
  <si>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</si>
  <si>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</si>
  <si>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</si>
  <si>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</si>
  <si>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</si>
  <si>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</si>
  <si>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</si>
  <si>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</si>
  <si>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</si>
  <si>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</si>
  <si>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</si>
  <si>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</si>
  <si>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</si>
  <si>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</si>
  <si>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</si>
  <si>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</si>
  <si>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</si>
  <si>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</si>
  <si>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</si>
  <si>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</si>
  <si>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</si>
  <si>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</si>
  <si>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</si>
  <si>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</si>
  <si>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</si>
  <si>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</si>
  <si>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</si>
  <si>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</si>
  <si>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</si>
  <si>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</si>
  <si>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</si>
  <si>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</si>
  <si>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</si>
  <si>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</si>
  <si>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</si>
  <si>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</si>
  <si>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</si>
  <si>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</si>
  <si>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</si>
  <si>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</si>
  <si>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</si>
  <si>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</si>
  <si>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</si>
  <si>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</si>
  <si>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</si>
  <si>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</si>
  <si>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</si>
  <si>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</si>
  <si>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</si>
  <si>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</si>
  <si>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</si>
  <si>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</si>
  <si>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</si>
  <si>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</si>
  <si>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</si>
  <si>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</si>
  <si>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</si>
  <si>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</si>
  <si>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</si>
  <si>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</si>
  <si>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</si>
  <si>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</si>
  <si>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</si>
  <si>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</si>
  <si>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</si>
  <si>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</si>
  <si>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</si>
  <si>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</si>
  <si>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</si>
  <si>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</si>
  <si>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</si>
  <si>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</si>
  <si>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</si>
  <si>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</si>
  <si>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</si>
  <si>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</si>
  <si>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</si>
  <si>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</si>
  <si>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</si>
  <si>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</si>
  <si>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</si>
  <si>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</si>
  <si>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</si>
  <si>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</si>
  <si>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</si>
  <si>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</si>
  <si>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</si>
  <si>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</si>
  <si>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</si>
  <si>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</si>
  <si>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</si>
  <si>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</si>
  <si>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</si>
  <si>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</si>
  <si>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</si>
  <si>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</si>
  <si>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</si>
  <si>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</si>
  <si>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</si>
  <si>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</si>
  <si>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</si>
  <si>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</si>
  <si>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</si>
  <si>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</si>
  <si>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</si>
  <si>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</si>
  <si>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</si>
  <si>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</si>
  <si>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</si>
  <si>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</si>
  <si>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</si>
  <si>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</si>
  <si>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</si>
  <si>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</si>
  <si>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</si>
  <si>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</si>
  <si>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</si>
  <si>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</si>
  <si>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</si>
  <si>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</si>
  <si>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</si>
  <si>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</si>
  <si>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</si>
  <si>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</si>
  <si>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</si>
  <si>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</si>
  <si>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</si>
  <si>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</si>
  <si>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</si>
  <si>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</si>
  <si>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</si>
  <si>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</si>
  <si>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</si>
  <si>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</si>
  <si>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</si>
  <si>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</si>
  <si>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</si>
  <si>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</si>
  <si>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</si>
  <si>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</si>
  <si>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</si>
  <si>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</si>
  <si>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</si>
  <si>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</si>
  <si>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</si>
  <si>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</si>
  <si>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</si>
  <si>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</si>
  <si>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</si>
  <si>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</si>
  <si>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</si>
  <si>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</si>
  <si>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</si>
  <si>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</si>
  <si>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</si>
  <si>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</si>
  <si>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</si>
  <si>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</si>
  <si>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</si>
  <si>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</si>
  <si>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</si>
  <si>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</si>
  <si>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</si>
  <si>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</si>
  <si>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</si>
  <si>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</si>
  <si>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</si>
  <si>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</si>
  <si>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</si>
  <si>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</si>
  <si>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</si>
  <si>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</si>
  <si>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</si>
  <si>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</si>
  <si>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</si>
  <si>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</si>
  <si>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</si>
  <si>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</si>
  <si>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</si>
  <si>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</si>
  <si>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</si>
  <si>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</si>
  <si>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</si>
  <si>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</si>
  <si>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</si>
  <si>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</si>
  <si>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</si>
  <si>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</si>
  <si>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</si>
  <si>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</si>
  <si>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</si>
  <si>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</si>
  <si>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</si>
  <si>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</si>
  <si>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</si>
  <si>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</si>
  <si>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</si>
  <si>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</si>
  <si>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</si>
  <si>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</si>
  <si>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</si>
  <si>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</si>
  <si>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</si>
  <si>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</si>
  <si>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</si>
  <si>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</si>
  <si>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</si>
  <si>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</si>
  <si>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</si>
  <si>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</si>
  <si>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</si>
  <si>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</si>
  <si>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</si>
  <si>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</si>
  <si>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</si>
  <si>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</si>
  <si>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</si>
  <si>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</si>
  <si>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</si>
  <si>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</si>
  <si>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</si>
  <si>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</si>
  <si>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</si>
  <si>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</si>
  <si>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</si>
  <si>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</si>
  <si>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</si>
  <si>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</si>
  <si>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</si>
  <si>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</si>
  <si>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</si>
  <si>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</si>
  <si>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</si>
  <si>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</si>
  <si>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</si>
  <si>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</si>
  <si>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</si>
  <si>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</si>
  <si>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</si>
  <si>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</si>
  <si>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</si>
  <si>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</si>
  <si>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</si>
  <si>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</si>
  <si>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</si>
  <si>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</si>
  <si>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</si>
  <si>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</si>
  <si>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</si>
  <si>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</si>
  <si>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</si>
  <si>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</si>
  <si>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</si>
  <si>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</si>
  <si>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</si>
  <si>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</si>
  <si>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</si>
  <si>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</si>
  <si>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</si>
  <si>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</si>
  <si>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</si>
  <si>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</si>
  <si>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</si>
  <si>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</si>
  <si>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</si>
  <si>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</si>
  <si>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</si>
  <si>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</si>
  <si>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</si>
  <si>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</si>
  <si>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</si>
  <si>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</si>
  <si>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</si>
  <si>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</si>
  <si>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</si>
  <si>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</si>
  <si>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</si>
  <si>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</si>
  <si>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</si>
  <si>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</si>
  <si>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</si>
  <si>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</si>
  <si>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</si>
  <si>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</si>
  <si>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</si>
  <si>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</si>
  <si>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</si>
  <si>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</si>
  <si>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</si>
  <si>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</si>
  <si>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</si>
  <si>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</si>
  <si>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</si>
  <si>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</si>
  <si>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</si>
  <si>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</si>
  <si>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</si>
  <si>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</si>
  <si>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</si>
  <si>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</si>
  <si>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</si>
  <si>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</si>
  <si>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</si>
  <si>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</si>
  <si>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</si>
  <si>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</si>
  <si>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</si>
  <si>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</si>
  <si>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</si>
  <si>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</si>
  <si>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</si>
  <si>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</si>
  <si>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</si>
  <si>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</si>
  <si>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</si>
  <si>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</si>
  <si>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</si>
  <si>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</si>
  <si>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</si>
  <si>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</si>
  <si>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</si>
  <si>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</si>
  <si>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</si>
  <si>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</si>
  <si>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</si>
  <si>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</si>
  <si>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</si>
  <si>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</si>
  <si>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</si>
  <si>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</si>
  <si>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</si>
  <si>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</si>
  <si>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</si>
  <si>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</si>
  <si>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</si>
  <si>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</si>
  <si>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</si>
  <si>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</si>
  <si>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</si>
  <si>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</si>
  <si>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</si>
  <si>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</si>
  <si>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</si>
  <si>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</si>
  <si>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</si>
  <si>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</si>
  <si>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</si>
  <si>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</si>
  <si>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</si>
  <si>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</si>
  <si>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</si>
  <si>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</si>
  <si>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</si>
  <si>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</si>
  <si>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</si>
  <si>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</si>
  <si>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</si>
  <si>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</si>
  <si>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</si>
  <si>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</si>
  <si>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</si>
  <si>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</si>
  <si>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</si>
  <si>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</si>
  <si>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</si>
  <si>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</si>
  <si>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</si>
  <si>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</si>
  <si>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</si>
  <si>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</si>
  <si>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</si>
  <si>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</si>
  <si>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</si>
  <si>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</si>
  <si>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</si>
  <si>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</si>
  <si>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</si>
  <si>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</si>
  <si>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</si>
  <si>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</si>
  <si>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</si>
  <si>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</si>
  <si>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</si>
  <si>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</si>
  <si>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</si>
  <si>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</si>
  <si>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</si>
  <si>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</si>
  <si>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</si>
  <si>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</si>
  <si>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</si>
  <si>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</si>
  <si>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</si>
  <si>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</si>
  <si>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</si>
  <si>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</si>
  <si>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</si>
  <si>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</si>
  <si>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</si>
  <si>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</si>
  <si>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</si>
  <si>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</si>
  <si>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</si>
  <si>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</si>
  <si>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</si>
  <si>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</si>
  <si>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</si>
  <si>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</si>
  <si>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</si>
  <si>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</si>
  <si>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</si>
  <si>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</si>
  <si>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</si>
  <si>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</si>
  <si>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</si>
  <si>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</si>
  <si>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</si>
  <si>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</si>
  <si>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</si>
  <si>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</si>
  <si>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</si>
  <si>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</si>
  <si>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</si>
  <si>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</si>
  <si>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</si>
  <si>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</si>
  <si>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</si>
  <si>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</si>
  <si>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</si>
  <si>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</si>
  <si>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</si>
  <si>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</si>
  <si>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</si>
  <si>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</si>
  <si>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</si>
  <si>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</si>
  <si>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</si>
  <si>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</si>
  <si>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</si>
  <si>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</si>
  <si>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</si>
  <si>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</si>
  <si>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</si>
  <si>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</si>
  <si>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</si>
  <si>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</si>
  <si>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</si>
  <si>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</si>
  <si>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</si>
  <si>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</si>
  <si>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</si>
  <si>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</si>
  <si>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</si>
  <si>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</si>
  <si>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</si>
  <si>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</si>
  <si>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</si>
  <si>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</si>
  <si>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</si>
  <si>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</si>
  <si>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</si>
  <si>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</si>
  <si>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</si>
  <si>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</si>
  <si>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</si>
  <si>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</si>
  <si>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</si>
  <si>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</si>
  <si>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</si>
  <si>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</si>
  <si>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</si>
  <si>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</si>
  <si>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</si>
  <si>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</si>
  <si>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</si>
  <si>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</si>
  <si>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</si>
  <si>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</si>
  <si>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</si>
  <si>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</si>
  <si>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</si>
  <si>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</si>
  <si>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</si>
  <si>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</si>
  <si>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</si>
  <si>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</si>
  <si>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</si>
  <si>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</si>
  <si>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</si>
  <si>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</si>
  <si>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</si>
  <si>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</si>
  <si>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</si>
  <si>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</si>
  <si>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</si>
  <si>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</si>
  <si>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</si>
  <si>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</si>
  <si>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</si>
  <si>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</si>
  <si>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</si>
  <si>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</si>
  <si>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</si>
  <si>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</si>
  <si>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</si>
  <si>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</si>
  <si>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</si>
  <si>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</si>
  <si>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</si>
  <si>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</si>
  <si>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</si>
  <si>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</si>
  <si>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</si>
  <si>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</si>
  <si>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</si>
  <si>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</si>
  <si>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</si>
  <si>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</si>
  <si>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</si>
  <si>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</si>
  <si>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</si>
  <si>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</si>
  <si>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</si>
  <si>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</si>
  <si>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</si>
  <si>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</si>
  <si>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</si>
  <si>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</si>
  <si>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</si>
  <si>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</si>
  <si>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</si>
  <si>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</si>
  <si>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</si>
  <si>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</si>
  <si>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</si>
  <si>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</si>
  <si>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</si>
  <si>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</si>
  <si>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</si>
  <si>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</si>
  <si>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</si>
  <si>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</si>
  <si>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</si>
  <si>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</si>
  <si>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</si>
  <si>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</si>
  <si>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</si>
  <si>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</si>
  <si>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</si>
  <si>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</si>
  <si>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</si>
  <si>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</si>
  <si>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</si>
  <si>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</si>
  <si>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</si>
  <si>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</si>
  <si>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</si>
  <si>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</si>
  <si>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</si>
  <si>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</si>
  <si>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</si>
  <si>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</si>
  <si>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</si>
  <si>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</si>
  <si>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</si>
  <si>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</si>
  <si>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</si>
  <si>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</si>
  <si>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</si>
  <si>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</si>
  <si>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</si>
  <si>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</si>
  <si>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</si>
  <si>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</si>
  <si>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</si>
  <si>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</si>
  <si>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</si>
  <si>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</si>
  <si>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</si>
  <si>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</si>
  <si>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</si>
  <si>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</si>
  <si>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</si>
  <si>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</si>
  <si>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</si>
  <si>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</si>
  <si>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</si>
  <si>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</si>
  <si>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</si>
  <si>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</si>
  <si>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</si>
  <si>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</si>
  <si>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</si>
  <si>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</si>
  <si>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</si>
  <si>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</si>
  <si>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</si>
  <si>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</si>
  <si>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</si>
  <si>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</si>
  <si>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</si>
  <si>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</si>
  <si>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</si>
  <si>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</si>
  <si>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</si>
  <si>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</si>
  <si>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</si>
  <si>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</si>
  <si>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</si>
  <si>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</si>
  <si>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</si>
  <si>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</si>
  <si>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</si>
  <si>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</si>
  <si>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</si>
  <si>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</si>
  <si>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</si>
  <si>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</si>
  <si>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</si>
  <si>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</si>
  <si>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</si>
  <si>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</si>
  <si>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</si>
  <si>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</si>
  <si>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</si>
  <si>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</si>
  <si>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</si>
  <si>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</si>
  <si>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</si>
  <si>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</si>
  <si>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</si>
  <si>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</si>
  <si>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</si>
  <si>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</si>
  <si>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</si>
  <si>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</si>
  <si>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</si>
  <si>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</si>
  <si>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</si>
  <si>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</si>
  <si>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</si>
  <si>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</si>
  <si>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</si>
  <si>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</si>
  <si>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</si>
  <si>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</si>
  <si>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</si>
  <si>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</si>
  <si>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</si>
  <si>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</si>
  <si>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</si>
  <si>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</si>
  <si>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</si>
  <si>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</si>
  <si>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</si>
  <si>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</si>
  <si>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</si>
  <si>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</si>
  <si>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</si>
  <si>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</si>
  <si>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</si>
  <si>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</si>
  <si>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</si>
  <si>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</si>
  <si>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</si>
  <si>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</si>
  <si>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</si>
  <si>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</si>
  <si>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</si>
  <si>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</si>
  <si>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</si>
  <si>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</si>
  <si>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</si>
  <si>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</si>
  <si>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</si>
  <si>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</si>
  <si>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</si>
  <si>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</si>
  <si>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</si>
  <si>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</si>
  <si>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</si>
  <si>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</si>
  <si>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</si>
  <si>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</si>
  <si>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</si>
  <si>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</si>
  <si>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</si>
  <si>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</si>
  <si>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</si>
  <si>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</si>
  <si>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</si>
  <si>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</si>
  <si>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</si>
  <si>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</si>
  <si>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</si>
  <si>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</si>
  <si>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</si>
  <si>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</si>
  <si>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</si>
  <si>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</si>
  <si>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</si>
  <si>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</si>
  <si>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</si>
  <si>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</si>
  <si>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</si>
  <si>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</si>
  <si>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</si>
  <si>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</si>
  <si>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</si>
  <si>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</si>
  <si>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</si>
  <si>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</si>
  <si>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</si>
  <si>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</si>
  <si>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</si>
  <si>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</si>
  <si>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</si>
  <si>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</si>
  <si>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</si>
  <si>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</si>
  <si>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</si>
  <si>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</si>
  <si>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</si>
  <si>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</si>
  <si>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</si>
  <si>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</si>
  <si>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</si>
  <si>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</si>
  <si>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</si>
  <si>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</si>
  <si>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</si>
  <si>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</si>
  <si>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</si>
  <si>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</si>
  <si>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</si>
  <si>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</si>
  <si>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</si>
  <si>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</si>
  <si>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</si>
  <si>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</si>
  <si>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</si>
  <si>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</si>
  <si>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</si>
  <si>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</si>
  <si>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</si>
  <si>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</si>
  <si>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</si>
  <si>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</si>
  <si>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</si>
  <si>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</si>
  <si>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</si>
  <si>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</si>
  <si>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</si>
  <si>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</si>
  <si>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</si>
  <si>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</si>
  <si>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</si>
  <si>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</si>
  <si>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</si>
  <si>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</si>
  <si>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</si>
  <si>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</si>
  <si>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</si>
  <si>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</si>
  <si>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</si>
  <si>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</si>
  <si>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</si>
  <si>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</si>
  <si>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</si>
  <si>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</si>
  <si>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</si>
  <si>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</si>
  <si>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</si>
  <si>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</si>
  <si>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</si>
  <si>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</si>
  <si>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</si>
  <si>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</si>
  <si>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</si>
  <si>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</si>
  <si>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</si>
  <si>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</si>
  <si>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</si>
  <si>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</si>
  <si>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</si>
  <si>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</si>
  <si>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</si>
  <si>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</si>
  <si>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</si>
  <si>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</si>
  <si>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</si>
  <si>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</si>
  <si>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</si>
  <si>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</si>
  <si>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</si>
  <si>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</si>
  <si>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</si>
  <si>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</si>
  <si>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</si>
  <si>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</si>
  <si>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</si>
  <si>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</si>
  <si>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</si>
  <si>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</si>
  <si>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</si>
  <si>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</si>
  <si>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</si>
  <si>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</si>
  <si>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</si>
  <si>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</si>
  <si>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</si>
  <si>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</si>
  <si>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</si>
  <si>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</si>
  <si>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</si>
  <si>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</si>
  <si>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</si>
  <si>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</si>
  <si>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</si>
  <si>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</si>
  <si>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</si>
  <si>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</si>
  <si>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</si>
  <si>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</si>
  <si>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</si>
  <si>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</si>
  <si>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</si>
  <si>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</si>
  <si>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</si>
  <si>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</si>
  <si>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</si>
  <si>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</si>
  <si>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</si>
  <si>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</si>
  <si>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</si>
  <si>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</si>
  <si>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</si>
  <si>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</si>
  <si>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</si>
  <si>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</si>
  <si>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</si>
  <si>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</si>
  <si>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</si>
  <si>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</si>
  <si>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</si>
  <si>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</si>
  <si>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</si>
  <si>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</si>
  <si>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</si>
  <si>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</si>
  <si>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</si>
  <si>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</si>
  <si>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</si>
  <si>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</si>
  <si>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</si>
  <si>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</si>
  <si>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</si>
  <si>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</si>
  <si>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</si>
  <si>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</si>
  <si>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</si>
  <si>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</si>
  <si>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</si>
  <si>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</si>
  <si>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</si>
  <si>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</si>
  <si>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</si>
  <si>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</si>
  <si>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</si>
  <si>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</si>
  <si>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</si>
  <si>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</si>
  <si>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</si>
  <si>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</si>
  <si>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</si>
  <si>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</si>
  <si>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</si>
  <si>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</si>
  <si>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</si>
  <si>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</si>
  <si>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</si>
  <si>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</si>
  <si>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</si>
  <si>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</si>
  <si>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</si>
  <si>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</si>
  <si>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</si>
  <si>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</si>
  <si>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</si>
  <si>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</si>
  <si>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</si>
  <si>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</si>
  <si>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</si>
  <si>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</si>
  <si>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</si>
  <si>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</si>
  <si>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</si>
  <si>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</si>
  <si>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</si>
  <si>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</si>
  <si>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</si>
  <si>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</si>
  <si>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</si>
  <si>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</si>
  <si>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</si>
  <si>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</si>
  <si>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</si>
  <si>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</si>
  <si>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</si>
  <si>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</si>
  <si>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</si>
  <si>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</si>
  <si>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</si>
  <si>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</si>
  <si>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</si>
  <si>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</si>
  <si>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</si>
  <si>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</si>
  <si>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</si>
  <si>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</si>
  <si>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</si>
  <si>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</si>
  <si>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</si>
  <si>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</si>
  <si>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</si>
  <si>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</si>
  <si>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</si>
  <si>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</si>
  <si>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</si>
  <si>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</si>
  <si>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</si>
  <si>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</si>
  <si>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</si>
  <si>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</si>
  <si>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</si>
  <si>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</si>
  <si>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</si>
  <si>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</si>
  <si>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</si>
  <si>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</si>
  <si>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</si>
  <si>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</si>
  <si>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</si>
  <si>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</si>
  <si>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</si>
  <si>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</si>
  <si>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</si>
  <si>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</si>
  <si>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</si>
  <si>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</si>
  <si>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</si>
  <si>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</si>
  <si>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</si>
  <si>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</si>
  <si>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</si>
  <si>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</si>
  <si>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</si>
  <si>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</si>
  <si>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</si>
  <si>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</si>
  <si>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</si>
  <si>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</si>
  <si>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</si>
  <si>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</si>
  <si>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</si>
  <si>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</si>
  <si>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</si>
  <si>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</si>
  <si>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</si>
  <si>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</si>
  <si>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</si>
  <si>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</si>
  <si>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</si>
  <si>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</si>
  <si>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</si>
  <si>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</si>
  <si>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</si>
  <si>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</si>
  <si>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</si>
  <si>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</si>
  <si>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</si>
  <si>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</si>
  <si>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</si>
  <si>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</si>
  <si>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</si>
  <si>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</si>
  <si>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</si>
  <si>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</si>
  <si>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</si>
  <si>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</si>
  <si>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</si>
  <si>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</si>
  <si>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</si>
  <si>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</si>
  <si>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</si>
  <si>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</si>
  <si>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</si>
  <si>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</si>
  <si>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</si>
  <si>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</si>
  <si>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</si>
  <si>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</si>
  <si>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</si>
  <si>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</si>
  <si>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</si>
  <si>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</si>
  <si>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</si>
  <si>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</si>
  <si>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</si>
  <si>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</si>
  <si>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</si>
  <si>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</si>
  <si>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</si>
  <si>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</si>
  <si>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</si>
  <si>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</si>
  <si>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</si>
  <si>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</si>
  <si>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</si>
  <si>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</si>
  <si>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</si>
  <si>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</si>
  <si>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</si>
  <si>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</si>
  <si>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</si>
  <si>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</si>
  <si>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</si>
  <si>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</si>
  <si>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</si>
  <si>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</si>
  <si>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</si>
  <si>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</si>
  <si>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</si>
  <si>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</si>
  <si>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</si>
  <si>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</si>
  <si>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</si>
  <si>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</si>
  <si>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</si>
  <si>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</si>
  <si>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</si>
  <si>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</si>
  <si>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</si>
  <si>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</si>
  <si>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</si>
  <si>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</si>
  <si>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</si>
  <si>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</si>
  <si>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</si>
  <si>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</si>
  <si>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</si>
  <si>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</si>
  <si>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</si>
  <si>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</si>
  <si>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</si>
  <si>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</si>
  <si>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</si>
  <si>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</si>
  <si>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</si>
  <si>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</si>
  <si>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</si>
  <si>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</si>
  <si>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</si>
  <si>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</si>
  <si>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</si>
  <si>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</si>
  <si>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</si>
  <si>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</si>
  <si>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</si>
  <si>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</si>
  <si>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</si>
  <si>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</si>
  <si>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</si>
  <si>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</si>
  <si>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</si>
  <si>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</si>
  <si>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</si>
  <si>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</si>
  <si>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</si>
  <si>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</si>
  <si>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</si>
  <si>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</si>
  <si>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</si>
  <si>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</si>
  <si>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</si>
  <si>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</si>
  <si>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</si>
  <si>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</si>
  <si>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</si>
  <si>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</si>
  <si>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</si>
  <si>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</si>
  <si>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</si>
  <si>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</si>
  <si>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</si>
  <si>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</si>
  <si>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</si>
  <si>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</si>
  <si>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</si>
  <si>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</si>
  <si>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</si>
  <si>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</si>
  <si>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</si>
  <si>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</si>
  <si>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</si>
  <si>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</si>
  <si>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</si>
  <si>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</si>
  <si>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</si>
  <si>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</si>
  <si>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</si>
  <si>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</si>
  <si>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</si>
  <si>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</si>
  <si>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</si>
  <si>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</si>
  <si>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</si>
  <si>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</si>
  <si>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</si>
  <si>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</si>
  <si>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</si>
  <si>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</si>
  <si>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</si>
  <si>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</si>
  <si>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</si>
  <si>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</si>
  <si>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</si>
  <si>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</si>
  <si>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</si>
  <si>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</si>
  <si>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</si>
  <si>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</si>
  <si>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</si>
  <si>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</si>
  <si>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</si>
  <si>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</si>
  <si>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</si>
  <si>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</si>
  <si>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</si>
  <si>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</si>
  <si>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</si>
  <si>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</si>
  <si>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</si>
  <si>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</si>
  <si>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</si>
  <si>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</si>
  <si>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</si>
  <si>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</si>
  <si>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</si>
  <si>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</si>
  <si>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</si>
  <si>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</si>
  <si>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</si>
  <si>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</si>
  <si>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</si>
  <si>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</si>
  <si>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</si>
  <si>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</si>
  <si>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</si>
  <si>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</si>
  <si>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</si>
  <si>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</si>
  <si>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</si>
  <si>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</si>
  <si>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</si>
  <si>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</si>
  <si>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</si>
  <si>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</si>
  <si>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</si>
  <si>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</si>
  <si>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</si>
  <si>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</si>
  <si>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</si>
  <si>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</si>
  <si>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</si>
  <si>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</si>
  <si>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</si>
  <si>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</si>
  <si>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</si>
  <si>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</si>
  <si>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</si>
  <si>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</si>
  <si>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</si>
  <si>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</si>
  <si>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</si>
  <si>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</si>
  <si>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</si>
  <si>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</si>
  <si>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</si>
  <si>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</si>
  <si>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</si>
  <si>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</si>
  <si>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</si>
  <si>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</si>
  <si>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</si>
  <si>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</si>
  <si>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</si>
  <si>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</si>
  <si>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</si>
  <si>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</si>
  <si>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</si>
  <si>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</si>
  <si>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</si>
  <si>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</si>
  <si>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</si>
  <si>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</si>
  <si>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</si>
  <si>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</si>
  <si>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</si>
  <si>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</si>
  <si>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</si>
  <si>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</si>
  <si>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</si>
  <si>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</si>
  <si>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</si>
  <si>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</si>
  <si>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</si>
  <si>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</si>
  <si>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</si>
  <si>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</si>
  <si>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</si>
  <si>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</si>
  <si>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</si>
  <si>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</si>
  <si>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</si>
  <si>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</si>
  <si>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</si>
  <si>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</si>
  <si>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</si>
  <si>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</si>
  <si>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</si>
  <si>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</si>
  <si>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</si>
  <si>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</si>
  <si>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</si>
  <si>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</si>
  <si>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</si>
  <si>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</si>
  <si>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</si>
  <si>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</si>
  <si>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</si>
  <si>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</si>
  <si>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</si>
  <si>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</si>
  <si>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</si>
  <si>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</si>
  <si>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</si>
  <si>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</si>
  <si>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</si>
  <si>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</si>
  <si>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</si>
  <si>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</si>
  <si>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</si>
  <si>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</si>
  <si>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</si>
  <si>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</si>
  <si>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</si>
  <si>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</si>
  <si>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</si>
  <si>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</si>
  <si>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</si>
  <si>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</si>
  <si>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</si>
  <si>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</si>
  <si>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</si>
  <si>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</si>
  <si>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</si>
  <si>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</si>
  <si>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</si>
  <si>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</si>
  <si>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</si>
  <si>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</si>
  <si>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</si>
  <si>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</si>
  <si>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</si>
  <si>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</si>
  <si>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</si>
  <si>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</si>
  <si>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</si>
  <si>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</si>
  <si>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</si>
  <si>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</si>
  <si>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</si>
  <si>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</si>
  <si>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</si>
  <si>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</si>
  <si>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</si>
  <si>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</si>
  <si>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</si>
  <si>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</si>
  <si>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</si>
  <si>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</si>
  <si>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</si>
  <si>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</si>
  <si>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</si>
  <si>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</si>
  <si>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</si>
  <si>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</si>
  <si>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</si>
  <si>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</si>
  <si>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</si>
  <si>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</si>
  <si>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</si>
  <si>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</si>
  <si>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</si>
  <si>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</si>
  <si>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</si>
  <si>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</si>
  <si>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</si>
  <si>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</si>
  <si>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</si>
  <si>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</si>
  <si>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</si>
  <si>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</si>
  <si>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</si>
  <si>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</si>
  <si>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</si>
  <si>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</si>
  <si>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</si>
  <si>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</si>
  <si>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</si>
  <si>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</si>
  <si>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</si>
  <si>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</si>
  <si>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</si>
  <si>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</si>
  <si>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</si>
  <si>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</si>
  <si>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</si>
  <si>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</si>
  <si>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</si>
  <si>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</si>
  <si>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</si>
  <si>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</si>
  <si>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</si>
  <si>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</si>
  <si>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</si>
  <si>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</si>
  <si>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</si>
  <si>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</si>
  <si>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</si>
  <si>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</si>
  <si>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</si>
  <si>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</si>
  <si>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</si>
  <si>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</si>
  <si>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</si>
  <si>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</si>
  <si>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</si>
  <si>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</si>
  <si>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</si>
  <si>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</si>
  <si>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</si>
  <si>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</si>
  <si>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</si>
  <si>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</si>
  <si>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</si>
  <si>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</si>
  <si>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</si>
  <si>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</si>
  <si>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</si>
  <si>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</si>
  <si>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</si>
  <si>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</si>
  <si>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</si>
  <si>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</si>
  <si>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</si>
  <si>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</si>
  <si>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</si>
  <si>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</si>
  <si>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</si>
  <si>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</si>
  <si>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</si>
  <si>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</si>
  <si>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</si>
  <si>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</si>
  <si>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</si>
  <si>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</si>
  <si>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</si>
  <si>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</si>
  <si>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</si>
  <si>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</si>
  <si>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</si>
  <si>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</si>
  <si>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</si>
  <si>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</si>
  <si>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</si>
  <si>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</si>
  <si>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</si>
  <si>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</si>
  <si>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</si>
  <si>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</si>
  <si>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</si>
  <si>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</si>
  <si>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</si>
  <si>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</si>
  <si>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</si>
  <si>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</si>
  <si>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</si>
  <si>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</si>
  <si>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</si>
  <si>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</si>
  <si>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</si>
  <si>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</si>
  <si>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</si>
  <si>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</si>
  <si>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</si>
  <si>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</si>
  <si>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</si>
  <si>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</si>
  <si>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</si>
  <si>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</si>
  <si>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</si>
  <si>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</si>
  <si>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</si>
  <si>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</si>
  <si>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</si>
  <si>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</si>
  <si>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</si>
  <si>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</si>
  <si>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</si>
  <si>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</si>
  <si>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</si>
  <si>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</si>
  <si>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</si>
  <si>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</si>
  <si>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</si>
  <si>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</si>
  <si>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</si>
  <si>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</si>
  <si>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</si>
  <si>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</si>
  <si>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</si>
  <si>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</si>
  <si>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</si>
  <si>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</si>
  <si>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</si>
  <si>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</si>
  <si>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</si>
  <si>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</si>
  <si>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</si>
  <si>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</si>
  <si>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</si>
  <si>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</si>
  <si>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</si>
  <si>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</si>
  <si>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</si>
  <si>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</si>
  <si>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</si>
  <si>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</si>
  <si>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</si>
  <si>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</si>
  <si>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</si>
  <si>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</si>
  <si>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</si>
  <si>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</si>
  <si>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</si>
  <si>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</si>
  <si>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</si>
  <si>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</si>
  <si>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</si>
  <si>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</si>
  <si>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</si>
  <si>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</si>
  <si>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</si>
  <si>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</si>
  <si>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</si>
  <si>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</si>
  <si>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</si>
  <si>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</si>
  <si>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</si>
  <si>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</si>
  <si>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</si>
  <si>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</si>
  <si>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</si>
  <si>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</si>
  <si>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</si>
  <si>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</si>
  <si>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</si>
  <si>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</si>
  <si>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</si>
  <si>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</si>
  <si>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</si>
  <si>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</si>
  <si>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</si>
  <si>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</si>
  <si>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</si>
  <si>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</si>
  <si>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</si>
  <si>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</si>
  <si>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</si>
  <si>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</si>
  <si>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</si>
  <si>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</si>
  <si>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</si>
  <si>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</si>
  <si>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</si>
  <si>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</si>
  <si>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</si>
  <si>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</si>
  <si>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</si>
  <si>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</si>
  <si>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</si>
  <si>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</si>
  <si>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</si>
  <si>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</si>
  <si>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</si>
  <si>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</si>
  <si>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</si>
  <si>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</si>
  <si>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</si>
  <si>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</si>
  <si>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</si>
  <si>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</si>
  <si>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</si>
  <si>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</si>
  <si>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</si>
  <si>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</si>
  <si>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</si>
  <si>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</si>
  <si>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</si>
  <si>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</si>
  <si>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</si>
  <si>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</si>
  <si>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</si>
  <si>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</si>
  <si>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</si>
  <si>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</si>
  <si>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</si>
  <si>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</si>
  <si>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</si>
  <si>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</si>
  <si>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</si>
  <si>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</si>
  <si>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</si>
  <si>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</si>
  <si>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</si>
  <si>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</si>
  <si>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</si>
  <si>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</si>
  <si>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</si>
  <si>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</si>
  <si>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</si>
  <si>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</si>
  <si>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</si>
  <si>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</si>
  <si>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</si>
  <si>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</si>
  <si>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</si>
  <si>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</si>
  <si>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</si>
  <si>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</si>
  <si>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</si>
  <si>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</si>
  <si>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</si>
  <si>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</si>
  <si>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</si>
  <si>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</si>
  <si>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</si>
  <si>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</si>
  <si>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</si>
  <si>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</si>
  <si>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</si>
  <si>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</si>
  <si>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</si>
  <si>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</si>
  <si>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</si>
  <si>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</si>
  <si>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</si>
  <si>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</si>
  <si>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</si>
  <si>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</si>
  <si>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</si>
  <si>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</si>
  <si>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</si>
  <si>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</si>
  <si>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</si>
  <si>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</si>
  <si>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</si>
  <si>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</si>
  <si>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</si>
  <si>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</si>
  <si>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</si>
  <si>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</si>
  <si>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</si>
  <si>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</si>
  <si>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</si>
  <si>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</si>
  <si>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</si>
  <si>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</si>
  <si>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</si>
  <si>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</si>
  <si>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</si>
  <si>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</si>
  <si>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</si>
  <si>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</si>
  <si>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</si>
  <si>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</si>
  <si>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</si>
  <si>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</si>
  <si>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</si>
  <si>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</si>
  <si>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</si>
  <si>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</si>
  <si>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</si>
  <si>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</si>
  <si>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</si>
  <si>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</si>
  <si>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</si>
  <si>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</si>
  <si>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</si>
  <si>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</si>
  <si>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</si>
  <si>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</si>
  <si>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</si>
  <si>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</si>
  <si>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</si>
  <si>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</si>
  <si>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</si>
  <si>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</si>
  <si>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</si>
  <si>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</si>
  <si>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</si>
  <si>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</si>
  <si>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</si>
  <si>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</si>
  <si>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</si>
  <si>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</si>
  <si>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</si>
  <si>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</si>
  <si>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</si>
  <si>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</si>
  <si>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</si>
  <si>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</si>
  <si>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</si>
  <si>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</si>
  <si>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</si>
  <si>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</si>
  <si>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</si>
  <si>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</si>
  <si>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</si>
  <si>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</si>
  <si>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</si>
  <si>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</si>
  <si>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</si>
  <si>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</si>
  <si>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</si>
  <si>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</si>
  <si>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</si>
  <si>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</si>
  <si>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</si>
  <si>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</si>
  <si>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</si>
  <si>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</si>
  <si>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</si>
  <si>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</si>
  <si>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</si>
  <si>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</si>
  <si>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</si>
  <si>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</si>
  <si>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</si>
  <si>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</si>
  <si>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</si>
  <si>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</si>
  <si>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</si>
  <si>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</si>
  <si>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</si>
  <si>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</si>
  <si>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</si>
  <si>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</si>
  <si>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</si>
  <si>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</si>
  <si>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</si>
  <si>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</si>
  <si>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</si>
  <si>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</si>
  <si>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</si>
  <si>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</si>
  <si>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</si>
  <si>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</si>
  <si>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</si>
  <si>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</si>
  <si>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</si>
  <si>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</si>
  <si>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</si>
  <si>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</si>
  <si>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</si>
  <si>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</si>
  <si>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</si>
  <si>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</si>
  <si>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</si>
  <si>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</si>
  <si>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</si>
  <si>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</si>
  <si>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</si>
  <si>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</si>
  <si>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</si>
  <si>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</si>
  <si>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</si>
  <si>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</si>
  <si>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</si>
  <si>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</si>
  <si>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</si>
  <si>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</si>
  <si>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</si>
  <si>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</si>
  <si>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</si>
  <si>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</si>
  <si>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</si>
  <si>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</si>
  <si>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</si>
  <si>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</si>
  <si>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</si>
  <si>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</si>
  <si>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</si>
  <si>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</si>
  <si>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</si>
  <si>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</si>
  <si>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</si>
  <si>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</si>
  <si>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</si>
  <si>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</si>
  <si>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</si>
  <si>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</si>
  <si>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</si>
  <si>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</si>
  <si>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</si>
  <si>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</si>
  <si>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</si>
  <si>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</si>
  <si>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</si>
  <si>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</si>
  <si>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</si>
  <si>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</si>
  <si>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</si>
  <si>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</si>
  <si>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</si>
  <si>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</si>
  <si>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</si>
  <si>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</si>
  <si>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</si>
  <si>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</si>
  <si>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</si>
  <si>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</si>
  <si>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</si>
  <si>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</si>
  <si>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</si>
  <si>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</si>
  <si>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</si>
  <si>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</si>
  <si>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</si>
  <si>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</si>
  <si>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</si>
  <si>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</si>
  <si>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</si>
  <si>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</si>
  <si>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</si>
  <si>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</si>
  <si>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</si>
  <si>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</si>
  <si>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</si>
  <si>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</si>
  <si>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</si>
  <si>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</si>
  <si>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</si>
  <si>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</si>
  <si>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</si>
  <si>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</si>
  <si>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</si>
  <si>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</si>
  <si>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</si>
  <si>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</si>
  <si>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</si>
  <si>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</si>
  <si>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</si>
  <si>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</si>
  <si>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</si>
  <si>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</si>
  <si>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</si>
  <si>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</si>
  <si>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</si>
  <si>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</si>
  <si>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</si>
  <si>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</si>
  <si>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</si>
  <si>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</si>
  <si>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</si>
  <si>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</si>
  <si>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</si>
  <si>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</si>
  <si>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</si>
  <si>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</si>
  <si>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</si>
  <si>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</si>
  <si>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</si>
  <si>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</si>
  <si>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</si>
  <si>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</si>
  <si>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</si>
  <si>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</si>
  <si>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</si>
  <si>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</si>
  <si>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</si>
  <si>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</si>
  <si>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</si>
  <si>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</si>
  <si>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</si>
  <si>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</si>
  <si>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</si>
  <si>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</si>
  <si>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</si>
  <si>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</si>
  <si>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</si>
  <si>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</si>
  <si>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</si>
  <si>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</si>
  <si>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</si>
  <si>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</si>
  <si>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</si>
  <si>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</si>
  <si>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</si>
  <si>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</si>
  <si>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</si>
  <si>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</si>
  <si>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</si>
  <si>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</si>
  <si>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</si>
  <si>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</si>
  <si>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</si>
  <si>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</si>
  <si>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</si>
  <si>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</si>
  <si>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</si>
  <si>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</si>
  <si>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</si>
  <si>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</si>
  <si>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</si>
  <si>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</si>
  <si>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</si>
  <si>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</si>
  <si>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</si>
  <si>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</si>
  <si>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</si>
  <si>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</si>
  <si>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</si>
  <si>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</si>
  <si>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</si>
  <si>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</si>
  <si>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</si>
  <si>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</si>
  <si>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</si>
  <si>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</si>
  <si>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</si>
  <si>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</si>
  <si>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</si>
  <si>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</si>
  <si>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</si>
  <si>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</si>
  <si>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</si>
  <si>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</si>
  <si>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</si>
  <si>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</si>
  <si>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</si>
  <si>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</si>
  <si>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</si>
  <si>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</si>
  <si>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</si>
  <si>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</si>
  <si>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</si>
  <si>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</si>
  <si>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</si>
  <si>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</si>
  <si>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</si>
  <si>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</si>
  <si>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</si>
  <si>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</si>
  <si>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</si>
  <si>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</si>
  <si>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</si>
  <si>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</si>
  <si>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</si>
  <si>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</si>
  <si>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</si>
  <si>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</si>
  <si>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</si>
  <si>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</si>
  <si>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</si>
  <si>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</si>
  <si>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</si>
  <si>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</si>
  <si>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</si>
  <si>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</si>
  <si>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</si>
  <si>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</si>
  <si>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</si>
  <si>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</si>
  <si>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</si>
  <si>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</si>
  <si>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</si>
  <si>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</si>
  <si>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</si>
  <si>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</si>
  <si>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</si>
  <si>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</si>
  <si>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</si>
  <si>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</si>
  <si>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</si>
  <si>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</si>
  <si>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</si>
  <si>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</si>
  <si>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</si>
  <si>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</si>
  <si>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</si>
  <si>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</si>
  <si>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</si>
  <si>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</si>
  <si>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</si>
  <si>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</si>
  <si>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</si>
  <si>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</si>
  <si>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</si>
  <si>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</si>
  <si>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</si>
  <si>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</si>
  <si>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</si>
  <si>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</si>
  <si>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</si>
  <si>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</si>
  <si>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</si>
  <si>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</si>
  <si>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</si>
  <si>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</si>
  <si>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</si>
  <si>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</si>
  <si>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</si>
  <si>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</si>
  <si>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</si>
  <si>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</si>
  <si>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</si>
  <si>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</si>
  <si>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</si>
  <si>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</si>
  <si>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</si>
  <si>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</si>
  <si>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</si>
  <si>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</si>
  <si>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</si>
  <si>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</si>
  <si>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</si>
  <si>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</si>
  <si>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</si>
  <si>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</si>
  <si>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</si>
  <si>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</si>
  <si>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</si>
  <si>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</si>
  <si>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</si>
  <si>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</si>
  <si>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</si>
  <si>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</si>
  <si>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</si>
  <si>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</si>
  <si>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</si>
  <si>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</si>
  <si>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</si>
  <si>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</si>
  <si>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</si>
  <si>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</si>
  <si>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</si>
  <si>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</si>
  <si>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</si>
  <si>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</si>
  <si>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</si>
  <si>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</si>
  <si>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</si>
  <si>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</si>
  <si>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</si>
  <si>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</si>
  <si>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</si>
  <si>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</si>
  <si>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</si>
  <si>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</si>
  <si>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</si>
  <si>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</si>
  <si>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</si>
  <si>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</si>
  <si>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</si>
  <si>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</si>
  <si>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</si>
  <si>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</si>
  <si>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</si>
  <si>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</si>
  <si>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</si>
  <si>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</si>
  <si>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</si>
  <si>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</si>
  <si>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</si>
  <si>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</si>
  <si>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</si>
  <si>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</si>
  <si>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</si>
  <si>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</si>
  <si>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</si>
  <si>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</si>
  <si>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</si>
  <si>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</si>
  <si>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</si>
  <si>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</si>
  <si>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</si>
  <si>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</si>
  <si>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</si>
  <si>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</si>
  <si>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</si>
  <si>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</si>
  <si>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</si>
  <si>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</si>
  <si>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</si>
  <si>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</si>
  <si>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</si>
  <si>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</si>
  <si>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</si>
  <si>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</si>
  <si>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</si>
  <si>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</si>
  <si>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</si>
  <si>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</si>
  <si>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</si>
  <si>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</si>
  <si>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</si>
  <si>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</si>
  <si>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</si>
  <si>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</si>
  <si>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</si>
  <si>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</si>
  <si>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</si>
  <si>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</si>
  <si>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</si>
  <si>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</si>
  <si>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</si>
  <si>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</si>
  <si>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</si>
  <si>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</si>
  <si>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</si>
  <si>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</si>
  <si>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</si>
  <si>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</si>
  <si>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</si>
  <si>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</si>
  <si>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</si>
  <si>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</si>
  <si>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</si>
  <si>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</si>
  <si>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</si>
  <si>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</si>
  <si>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</si>
  <si>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</si>
  <si>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</si>
  <si>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</si>
  <si>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</si>
  <si>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</si>
  <si>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</si>
  <si>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</si>
  <si>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</si>
  <si>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</si>
  <si>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</si>
  <si>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</si>
  <si>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</si>
  <si>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</si>
  <si>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</si>
  <si>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</si>
  <si>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</si>
  <si>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</si>
  <si>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</si>
  <si>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</si>
  <si>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</si>
  <si>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</si>
  <si>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</si>
  <si>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</si>
  <si>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</si>
  <si>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</si>
  <si>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</si>
  <si>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</si>
  <si>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</si>
  <si>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</si>
  <si>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</si>
  <si>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</si>
  <si>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</si>
  <si>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</si>
  <si>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</si>
  <si>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</si>
  <si>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</si>
  <si>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</si>
  <si>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</si>
  <si>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</si>
  <si>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</si>
  <si>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</si>
  <si>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</si>
  <si>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</si>
  <si>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</si>
  <si>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</si>
  <si>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</si>
  <si>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</si>
  <si>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</si>
  <si>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</si>
  <si>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</si>
  <si>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</si>
  <si>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</si>
  <si>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</si>
  <si>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</si>
  <si>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</si>
  <si>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</si>
  <si>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</si>
  <si>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</si>
  <si>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</si>
  <si>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</si>
  <si>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</si>
  <si>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</si>
  <si>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</si>
  <si>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</si>
  <si>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</si>
  <si>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</si>
  <si>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</si>
  <si>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</si>
  <si>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</si>
  <si>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</si>
  <si>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</si>
  <si>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</si>
  <si>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</si>
  <si>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</si>
  <si>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</si>
  <si>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</si>
  <si>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</si>
  <si>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</si>
  <si>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</si>
  <si>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</si>
  <si>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</si>
  <si>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</si>
  <si>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</si>
  <si>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</si>
  <si>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</si>
  <si>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</si>
  <si>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</si>
  <si>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</si>
  <si>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</si>
  <si>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</si>
  <si>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</si>
  <si>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</si>
  <si>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</si>
  <si>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</si>
  <si>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</si>
  <si>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</si>
  <si>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</si>
  <si>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</si>
  <si>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</si>
  <si>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</si>
  <si>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</si>
  <si>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</si>
  <si>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</si>
  <si>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</si>
  <si>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</si>
  <si>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</si>
  <si>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</si>
  <si>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</si>
  <si>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</si>
  <si>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</si>
  <si>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</si>
  <si>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</si>
  <si>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</si>
  <si>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</si>
  <si>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</si>
  <si>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</si>
  <si>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</si>
  <si>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</si>
  <si>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</si>
  <si>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</si>
  <si>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</si>
  <si>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</si>
  <si>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</si>
  <si>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</si>
  <si>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</si>
  <si>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</si>
  <si>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</si>
  <si>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</si>
  <si>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</si>
  <si>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</si>
  <si>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</si>
  <si>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</si>
  <si>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</si>
  <si>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</si>
  <si>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</si>
  <si>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</si>
  <si>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</si>
  <si>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</si>
  <si>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</si>
  <si>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</si>
  <si>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</si>
  <si>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</si>
  <si>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</si>
  <si>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</si>
  <si>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</si>
  <si>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</si>
  <si>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</si>
  <si>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</si>
  <si>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</si>
  <si>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</si>
  <si>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</si>
  <si>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</si>
  <si>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</si>
  <si>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</si>
  <si>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</si>
  <si>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</si>
  <si>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</si>
  <si>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</si>
  <si>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</si>
  <si>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</si>
  <si>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</si>
  <si>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</si>
  <si>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</si>
  <si>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</si>
  <si>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</si>
  <si>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</si>
  <si>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</si>
  <si>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</si>
  <si>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</si>
  <si>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</si>
  <si>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</si>
  <si>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</si>
  <si>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</si>
  <si>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</si>
  <si>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</si>
  <si>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</si>
  <si>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</si>
  <si>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</si>
  <si>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</si>
  <si>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</si>
  <si>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</si>
  <si>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</si>
  <si>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</si>
  <si>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</si>
  <si>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</si>
  <si>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</si>
  <si>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</si>
  <si>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</si>
  <si>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</si>
  <si>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</si>
  <si>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</si>
  <si>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</si>
  <si>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</si>
  <si>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</si>
  <si>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</si>
  <si>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</si>
  <si>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</si>
  <si>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</si>
  <si>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</si>
  <si>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</si>
  <si>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</si>
  <si>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</si>
  <si>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</si>
  <si>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</si>
  <si>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</si>
  <si>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</si>
  <si>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</si>
  <si>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</si>
  <si>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</si>
  <si>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</si>
  <si>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</si>
  <si>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</si>
  <si>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</si>
  <si>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</si>
  <si>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</si>
  <si>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</si>
  <si>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</si>
  <si>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</si>
  <si>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</si>
  <si>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</si>
  <si>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</si>
  <si>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</si>
  <si>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</si>
  <si>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</si>
  <si>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</si>
  <si>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</si>
  <si>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</si>
  <si>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</si>
  <si>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</si>
  <si>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</si>
  <si>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</si>
  <si>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</si>
  <si>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</si>
  <si>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</si>
  <si>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</si>
  <si>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</si>
  <si>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</si>
  <si>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</si>
  <si>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</si>
  <si>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</si>
  <si>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</si>
  <si>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</si>
  <si>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</si>
  <si>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</si>
  <si>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</si>
  <si>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</si>
  <si>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</si>
  <si>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</si>
  <si>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</si>
  <si>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</si>
  <si>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</si>
  <si>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</si>
  <si>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</si>
  <si>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</si>
  <si>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</si>
  <si>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</si>
  <si>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</si>
  <si>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</si>
  <si>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</si>
  <si>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</si>
  <si>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</si>
  <si>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</si>
  <si>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</si>
  <si>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</si>
  <si>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</si>
  <si>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</si>
  <si>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</si>
  <si>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</si>
  <si>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</si>
  <si>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</si>
  <si>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</si>
  <si>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</si>
  <si>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</si>
  <si>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</si>
  <si>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</si>
  <si>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</si>
  <si>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</si>
  <si>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</si>
  <si>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</si>
  <si>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</si>
  <si>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</si>
  <si>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</si>
  <si>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</si>
  <si>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</si>
  <si>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</si>
  <si>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</si>
  <si>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</si>
  <si>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</si>
  <si>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</si>
  <si>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</si>
  <si>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</si>
  <si>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</si>
  <si>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</si>
  <si>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</si>
  <si>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</si>
  <si>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</si>
  <si>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</si>
  <si>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</si>
  <si>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</si>
  <si>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</si>
  <si>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</si>
  <si>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</si>
  <si>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</si>
  <si>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</si>
  <si>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</si>
  <si>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</si>
  <si>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</si>
  <si>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</si>
  <si>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</si>
  <si>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</si>
  <si>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</si>
  <si>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</si>
  <si>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</si>
  <si>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</si>
  <si>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</si>
  <si>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</si>
  <si>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</si>
  <si>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</si>
  <si>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</si>
  <si>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</si>
  <si>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</si>
  <si>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</si>
  <si>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</si>
  <si>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</si>
  <si>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</si>
  <si>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</si>
  <si>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</si>
  <si>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</si>
  <si>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</si>
  <si>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</si>
  <si>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</si>
  <si>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</si>
  <si>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</si>
  <si>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</si>
  <si>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</si>
  <si>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</si>
  <si>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</si>
  <si>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</si>
  <si>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</si>
  <si>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</si>
  <si>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</si>
  <si>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</si>
  <si>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</si>
  <si>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</si>
  <si>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</si>
  <si>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</si>
  <si>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</si>
  <si>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</si>
  <si>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</si>
  <si>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</si>
  <si>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</si>
  <si>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</si>
  <si>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</si>
  <si>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</si>
  <si>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</si>
  <si>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</si>
  <si>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</si>
  <si>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</si>
  <si>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</si>
  <si>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</si>
  <si>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</si>
  <si>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</si>
  <si>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</si>
  <si>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</si>
  <si>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</si>
  <si>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</si>
  <si>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</si>
  <si>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</si>
  <si>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</si>
  <si>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</si>
  <si>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</si>
  <si>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</si>
  <si>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</si>
  <si>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</si>
  <si>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</si>
  <si>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</si>
  <si>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</si>
  <si>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</si>
  <si>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</si>
  <si>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</si>
  <si>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</si>
  <si>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</si>
  <si>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</si>
  <si>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</si>
  <si>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</si>
  <si>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</si>
  <si>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</si>
  <si>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</si>
  <si>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</si>
  <si>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</si>
  <si>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</si>
  <si>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</si>
  <si>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</si>
  <si>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</si>
  <si>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</si>
  <si>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</si>
  <si>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</si>
  <si>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</si>
  <si>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</si>
  <si>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</si>
  <si>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</si>
  <si>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</si>
  <si>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</si>
  <si>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</si>
  <si>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</si>
  <si>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</si>
  <si>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</si>
  <si>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</si>
  <si>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</si>
  <si>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</si>
  <si>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</si>
  <si>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</si>
  <si>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</si>
  <si>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</si>
  <si>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</si>
  <si>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</si>
  <si>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</si>
  <si>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</si>
  <si>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</si>
  <si>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</si>
  <si>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</si>
  <si>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</si>
  <si>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</si>
  <si>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</si>
  <si>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</si>
  <si>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</si>
  <si>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</si>
  <si>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</si>
  <si>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</si>
  <si>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</si>
  <si>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</si>
  <si>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</si>
  <si>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</si>
  <si>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</si>
  <si>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</si>
  <si>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</si>
  <si>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</si>
  <si>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</si>
  <si>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</si>
  <si>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</si>
  <si>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</si>
  <si>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</si>
  <si>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</si>
  <si>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</si>
  <si>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</si>
  <si>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</si>
  <si>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</si>
  <si>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</si>
  <si>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</si>
  <si>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</si>
  <si>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</si>
  <si>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</si>
  <si>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</si>
  <si>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</si>
  <si>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</si>
  <si>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</si>
  <si>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</si>
  <si>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</si>
  <si>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</si>
  <si>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</si>
  <si>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</si>
  <si>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</si>
  <si>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</si>
  <si>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</si>
  <si>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</si>
  <si>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</si>
  <si>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</si>
  <si>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</si>
  <si>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</si>
  <si>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</si>
  <si>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</si>
  <si>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</si>
  <si>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</si>
  <si>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</si>
  <si>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</si>
  <si>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</si>
  <si>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</si>
  <si>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</si>
  <si>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</si>
  <si>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</si>
  <si>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</si>
  <si>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</si>
  <si>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</si>
  <si>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</si>
  <si>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</si>
  <si>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</si>
  <si>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</si>
  <si>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</si>
  <si>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</si>
  <si>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</si>
  <si>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</si>
  <si>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</si>
  <si>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</si>
  <si>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</si>
  <si>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</si>
  <si>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</si>
  <si>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</si>
  <si>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</si>
  <si>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</si>
  <si>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</si>
  <si>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</si>
  <si>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</si>
  <si>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</si>
  <si>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</si>
  <si>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</si>
  <si>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</si>
  <si>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</si>
  <si>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</si>
  <si>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</si>
  <si>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</si>
  <si>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</si>
  <si>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</si>
  <si>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</si>
  <si>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</si>
  <si>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</si>
  <si>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</si>
  <si>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</si>
  <si>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</si>
  <si>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</si>
  <si>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</si>
  <si>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</si>
  <si>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</si>
  <si>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</si>
  <si>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</si>
  <si>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</si>
  <si>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</si>
  <si>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</si>
  <si>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</si>
  <si>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</si>
  <si>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</si>
  <si>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</si>
  <si>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</si>
  <si>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</si>
  <si>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</si>
  <si>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</si>
  <si>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</si>
  <si>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</si>
  <si>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</si>
  <si>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</si>
  <si>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</si>
  <si>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</si>
  <si>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</si>
  <si>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</si>
  <si>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</si>
  <si>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</si>
  <si>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</si>
  <si>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</si>
  <si>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</si>
  <si>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</si>
  <si>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</si>
  <si>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</si>
  <si>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</si>
  <si>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</si>
  <si>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</si>
  <si>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</si>
  <si>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</si>
  <si>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</si>
  <si>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</si>
  <si>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</si>
  <si>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</si>
  <si>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</si>
  <si>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</si>
  <si>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</si>
  <si>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</si>
  <si>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</si>
  <si>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</si>
  <si>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</si>
  <si>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</si>
  <si>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</si>
  <si>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</si>
  <si>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</si>
  <si>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</si>
  <si>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</si>
  <si>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</si>
  <si>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</si>
  <si>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</si>
  <si>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</si>
  <si>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</si>
  <si>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</si>
  <si>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</si>
  <si>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</si>
  <si>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</si>
  <si>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</si>
  <si>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</si>
  <si>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</si>
  <si>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</si>
  <si>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</si>
  <si>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</si>
  <si>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</si>
  <si>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</si>
  <si>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</si>
  <si>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</si>
  <si>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</si>
  <si>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</si>
  <si>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</si>
  <si>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</si>
  <si>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</si>
  <si>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</si>
  <si>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</si>
  <si>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</si>
  <si>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</si>
  <si>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</si>
  <si>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</si>
  <si>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</si>
  <si>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</si>
  <si>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</si>
  <si>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</si>
  <si>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</si>
  <si>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</si>
  <si>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</si>
  <si>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</si>
  <si>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</si>
  <si>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</si>
  <si>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</si>
  <si>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</si>
  <si>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</si>
  <si>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</si>
  <si>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</si>
  <si>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</si>
  <si>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</si>
  <si>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</si>
  <si>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</si>
  <si>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</si>
  <si>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</si>
  <si>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</si>
  <si>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</si>
  <si>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</si>
  <si>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</si>
  <si>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</si>
  <si>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</si>
  <si>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</si>
  <si>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</si>
  <si>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</si>
  <si>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</si>
  <si>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</si>
  <si>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</si>
  <si>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</si>
  <si>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</si>
  <si>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</si>
  <si>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</si>
  <si>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</si>
  <si>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</si>
  <si>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</si>
  <si>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</si>
  <si>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</si>
  <si>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</si>
  <si>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</si>
  <si>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</si>
  <si>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</si>
  <si>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</si>
  <si>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</si>
  <si>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</si>
  <si>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</si>
  <si>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</si>
  <si>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</si>
  <si>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</si>
  <si>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</si>
  <si>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</si>
  <si>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</si>
  <si>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</si>
  <si>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</si>
  <si>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</si>
  <si>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</si>
  <si>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</si>
  <si>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</si>
  <si>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</si>
  <si>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</si>
  <si>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</si>
  <si>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</si>
  <si>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</si>
  <si>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</si>
  <si>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</si>
  <si>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</si>
  <si>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</si>
  <si>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</si>
  <si>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</si>
  <si>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</si>
  <si>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</si>
  <si>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</si>
  <si>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</si>
  <si>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</si>
  <si>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</si>
  <si>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</si>
  <si>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</si>
  <si>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</si>
  <si>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</si>
  <si>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</si>
  <si>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</si>
  <si>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</si>
  <si>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</si>
  <si>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</si>
  <si>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</si>
  <si>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</si>
  <si>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</si>
  <si>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</si>
  <si>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</si>
  <si>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</si>
  <si>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</si>
  <si>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</si>
  <si>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</si>
  <si>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</si>
  <si>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</si>
  <si>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</si>
  <si>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</si>
  <si>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</si>
  <si>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</si>
  <si>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</si>
  <si>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</si>
  <si>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</si>
  <si>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</si>
  <si>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</si>
  <si>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</si>
  <si>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</si>
  <si>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</si>
  <si>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</si>
  <si>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</si>
  <si>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</si>
  <si>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</si>
  <si>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</si>
  <si>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</si>
  <si>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</si>
  <si>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</si>
  <si>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</si>
  <si>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</si>
  <si>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</si>
  <si>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</si>
  <si>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</si>
  <si>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</si>
  <si>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</si>
  <si>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</si>
  <si>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</si>
  <si>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</si>
  <si>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</si>
  <si>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</si>
  <si>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</si>
  <si>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</si>
  <si>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</si>
  <si>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</si>
  <si>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</si>
  <si>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</si>
  <si>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</si>
  <si>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</si>
  <si>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</si>
  <si>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</si>
  <si>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</si>
  <si>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</si>
  <si>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</si>
  <si>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</si>
  <si>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</si>
  <si>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</si>
  <si>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</si>
  <si>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</si>
  <si>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</si>
  <si>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</si>
  <si>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</si>
  <si>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</si>
  <si>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</si>
  <si>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</si>
  <si>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</si>
  <si>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</si>
  <si>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</si>
  <si>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</si>
  <si>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</si>
  <si>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</si>
  <si>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</si>
  <si>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</si>
  <si>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</si>
  <si>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</si>
  <si>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</si>
  <si>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</si>
  <si>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</si>
  <si>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</si>
  <si>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</si>
  <si>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</si>
  <si>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</si>
  <si>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</si>
  <si>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</si>
  <si>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</si>
  <si>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</si>
  <si>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</si>
  <si>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</si>
  <si>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</si>
  <si>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</si>
  <si>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</si>
  <si>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</si>
  <si>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</si>
  <si>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</si>
  <si>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</si>
  <si>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</si>
  <si>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</si>
  <si>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</si>
  <si>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</si>
  <si>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</si>
  <si>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</si>
  <si>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</si>
  <si>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</si>
  <si>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</si>
  <si>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</si>
  <si>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</si>
  <si>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</si>
  <si>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</si>
  <si>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</si>
  <si>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</si>
  <si>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</si>
  <si>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</si>
  <si>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</si>
  <si>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</si>
  <si>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</si>
  <si>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</si>
  <si>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</si>
  <si>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</si>
  <si>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</si>
  <si>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</si>
  <si>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</si>
  <si>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</si>
  <si>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</si>
  <si>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</si>
  <si>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</si>
  <si>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</si>
  <si>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</si>
  <si>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</si>
  <si>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</si>
  <si>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</si>
  <si>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</si>
  <si>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</si>
  <si>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</si>
  <si>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</si>
  <si>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</si>
  <si>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</si>
  <si>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</si>
  <si>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</si>
  <si>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</si>
  <si>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</si>
  <si>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</si>
  <si>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</si>
  <si>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</si>
  <si>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</si>
  <si>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</si>
  <si>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</si>
  <si>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</si>
  <si>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</si>
  <si>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</si>
  <si>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</si>
  <si>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</si>
  <si>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</si>
  <si>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</si>
  <si>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</si>
  <si>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</si>
  <si>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</si>
  <si>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</si>
  <si>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</si>
  <si>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</si>
  <si>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</si>
  <si>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</si>
  <si>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</si>
  <si>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</si>
  <si>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</si>
  <si>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</si>
  <si>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</si>
  <si>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</si>
  <si>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</si>
  <si>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</si>
  <si>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</si>
  <si>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</si>
  <si>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</si>
  <si>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</si>
  <si>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</si>
  <si>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</si>
  <si>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</si>
  <si>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</si>
  <si>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</si>
  <si>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</si>
  <si>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</si>
  <si>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</si>
  <si>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</si>
  <si>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</si>
  <si>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</si>
  <si>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</si>
  <si>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</si>
  <si>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</si>
  <si>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</si>
  <si>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</si>
  <si>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</si>
  <si>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</si>
  <si>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</si>
  <si>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</si>
  <si>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</si>
  <si>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</si>
  <si>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</si>
  <si>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</si>
  <si>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</si>
  <si>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</si>
  <si>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</si>
  <si>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</si>
  <si>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</si>
  <si>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</si>
  <si>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</si>
  <si>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</si>
  <si>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</si>
  <si>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</si>
  <si>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</si>
  <si>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</si>
  <si>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</si>
  <si>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</si>
  <si>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</si>
  <si>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</si>
  <si>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</si>
  <si>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</si>
  <si>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</si>
  <si>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</si>
  <si>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</si>
  <si>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</si>
  <si>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</si>
  <si>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</si>
  <si>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</si>
  <si>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</si>
  <si>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</si>
  <si>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</si>
  <si>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</si>
  <si>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</si>
  <si>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</si>
  <si>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</si>
  <si>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</si>
  <si>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</si>
  <si>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</si>
  <si>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</si>
  <si>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</si>
  <si>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</si>
  <si>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</si>
  <si>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</si>
  <si>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</si>
  <si>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</si>
  <si>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</si>
  <si>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</si>
  <si>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</si>
  <si>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</si>
  <si>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</si>
  <si>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</si>
  <si>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</si>
  <si>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</si>
  <si>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</si>
  <si>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</si>
  <si>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</si>
  <si>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</si>
  <si>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</si>
  <si>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</si>
  <si>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</si>
  <si>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</si>
  <si>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</si>
  <si>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</si>
  <si>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</si>
  <si>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</si>
  <si>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</si>
  <si>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</si>
  <si>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</si>
  <si>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</si>
  <si>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</si>
  <si>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</si>
  <si>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</si>
  <si>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</si>
  <si>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</si>
  <si>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</si>
  <si>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</si>
  <si>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</si>
  <si>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</si>
  <si>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</si>
  <si>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</si>
  <si>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</si>
  <si>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</si>
  <si>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</si>
  <si>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</si>
  <si>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</si>
  <si>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</si>
  <si>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</si>
  <si>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</si>
  <si>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</si>
  <si>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</si>
  <si>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</si>
  <si>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</si>
  <si>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</si>
  <si>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</si>
  <si>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</si>
  <si>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</si>
  <si>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</si>
  <si>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</si>
  <si>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</si>
  <si>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</si>
  <si>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</si>
  <si>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</si>
  <si>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</si>
  <si>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</si>
  <si>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</si>
  <si>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</si>
  <si>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</si>
  <si>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</si>
  <si>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</si>
  <si>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</si>
  <si>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</si>
  <si>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</si>
  <si>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</si>
  <si>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</si>
  <si>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</si>
  <si>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</si>
  <si>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</si>
  <si>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</si>
  <si>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</si>
  <si>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</si>
  <si>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</si>
  <si>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</si>
  <si>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</si>
  <si>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</si>
  <si>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</si>
  <si>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</si>
  <si>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</si>
  <si>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</si>
  <si>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</si>
  <si>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</si>
  <si>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</si>
  <si>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</si>
  <si>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</si>
  <si>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</si>
  <si>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</si>
  <si>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</si>
  <si>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</si>
  <si>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</si>
  <si>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</si>
  <si>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</si>
  <si>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</si>
  <si>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</si>
  <si>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</si>
  <si>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</si>
  <si>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</si>
  <si>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</si>
  <si>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</si>
  <si>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</si>
  <si>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</si>
  <si>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</si>
  <si>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</si>
  <si>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</si>
  <si>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</si>
  <si>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</si>
  <si>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</si>
  <si>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</si>
  <si>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</si>
  <si>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</si>
  <si>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</si>
  <si>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</si>
  <si>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</si>
  <si>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</si>
  <si>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</si>
  <si>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</si>
  <si>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</si>
  <si>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</si>
  <si>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</si>
  <si>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</si>
  <si>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</si>
  <si>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</si>
  <si>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</si>
  <si>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</si>
  <si>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</si>
  <si>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</si>
  <si>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</si>
  <si>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</si>
  <si>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</si>
  <si>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</si>
  <si>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</si>
  <si>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</si>
  <si>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</si>
  <si>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</si>
  <si>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</si>
  <si>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</si>
  <si>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</si>
  <si>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</si>
  <si>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</si>
  <si>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</si>
  <si>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</si>
  <si>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</si>
  <si>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</si>
  <si>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</si>
  <si>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</si>
  <si>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</si>
  <si>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</si>
  <si>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</si>
  <si>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</si>
  <si>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</si>
  <si>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</si>
  <si>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</si>
  <si>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</si>
  <si>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</si>
  <si>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</si>
  <si>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</si>
  <si>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</si>
  <si>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</si>
  <si>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</si>
  <si>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</si>
  <si>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</si>
  <si>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</si>
  <si>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</si>
  <si>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</si>
  <si>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</si>
  <si>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</si>
  <si>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</si>
  <si>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</si>
  <si>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</si>
  <si>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</si>
  <si>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</si>
  <si>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</si>
  <si>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</si>
  <si>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</si>
  <si>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</si>
  <si>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</si>
  <si>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</si>
  <si>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</si>
  <si>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</si>
  <si>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</si>
  <si>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</si>
  <si>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</si>
  <si>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</si>
  <si>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</si>
  <si>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</si>
  <si>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</si>
  <si>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</si>
  <si>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</si>
  <si>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</si>
  <si>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</si>
  <si>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</si>
  <si>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</si>
  <si>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</si>
  <si>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</si>
  <si>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</si>
  <si>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</si>
  <si>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</si>
  <si>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</si>
  <si>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</si>
  <si>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</si>
  <si>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</si>
  <si>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</si>
  <si>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</si>
  <si>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</si>
  <si>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</si>
  <si>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</si>
  <si>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</si>
  <si>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</si>
  <si>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</si>
  <si>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</si>
  <si>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</si>
  <si>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</si>
  <si>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</si>
  <si>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</si>
  <si>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</si>
  <si>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</si>
  <si>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</si>
  <si>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</si>
  <si>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</si>
  <si>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</si>
  <si>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</si>
  <si>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</si>
  <si>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</si>
  <si>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</si>
  <si>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</si>
  <si>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</si>
  <si>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</si>
  <si>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</si>
  <si>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</si>
  <si>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</si>
  <si>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</si>
  <si>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</si>
  <si>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</si>
  <si>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</si>
  <si>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</si>
  <si>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</si>
  <si>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</si>
  <si>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</si>
  <si>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</si>
  <si>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</si>
  <si>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</si>
  <si>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</si>
  <si>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</si>
  <si>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</si>
  <si>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</si>
  <si>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</si>
  <si>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</si>
  <si>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</si>
  <si>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</si>
  <si>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</si>
  <si>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</si>
  <si>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</si>
  <si>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</si>
  <si>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</si>
  <si>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</si>
  <si>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</si>
  <si>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</si>
  <si>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</si>
  <si>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</si>
  <si>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</si>
  <si>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</si>
  <si>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</si>
  <si>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</si>
  <si>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</si>
  <si>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</si>
  <si>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</si>
  <si>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</si>
  <si>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</si>
  <si>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</si>
  <si>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</si>
  <si>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</si>
  <si>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</si>
  <si>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</si>
  <si>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</si>
  <si>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</si>
  <si>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</si>
  <si>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</si>
  <si>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</si>
  <si>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</si>
  <si>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</si>
  <si>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</si>
  <si>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</si>
  <si>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</si>
  <si>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</si>
  <si>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</si>
  <si>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</si>
  <si>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</si>
  <si>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</si>
  <si>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</si>
  <si>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</si>
  <si>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</si>
  <si>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</si>
  <si>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</si>
  <si>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</si>
  <si>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</si>
  <si>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</si>
  <si>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</si>
  <si>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</si>
  <si>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</si>
  <si>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</si>
  <si>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</si>
  <si>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</si>
  <si>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</si>
  <si>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</si>
  <si>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</si>
  <si>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</si>
  <si>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</si>
  <si>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</si>
  <si>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</si>
  <si>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</si>
  <si>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</si>
  <si>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</si>
  <si>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</si>
  <si>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</si>
  <si>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</si>
  <si>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</si>
  <si>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</si>
  <si>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</si>
  <si>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</si>
  <si>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</si>
  <si>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</si>
  <si>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</si>
  <si>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</si>
  <si>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</si>
  <si>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</si>
  <si>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</si>
  <si>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</si>
  <si>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</si>
  <si>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</si>
  <si>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</si>
  <si>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</si>
  <si>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</si>
  <si>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</si>
  <si>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</si>
  <si>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</si>
  <si>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</si>
  <si>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</si>
  <si>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</si>
  <si>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</si>
  <si>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</si>
  <si>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</si>
  <si>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</si>
  <si>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</si>
  <si>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</si>
  <si>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</si>
  <si>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</si>
  <si>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</si>
  <si>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</si>
  <si>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</si>
  <si>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</si>
  <si>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</si>
  <si>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</si>
  <si>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</si>
  <si>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</si>
  <si>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</si>
  <si>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</si>
  <si>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</si>
  <si>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</si>
  <si>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</si>
  <si>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</si>
  <si>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</si>
  <si>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</si>
  <si>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</si>
  <si>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</si>
  <si>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</si>
  <si>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</si>
  <si>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</si>
  <si>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</si>
  <si>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</si>
  <si>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</si>
  <si>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</si>
  <si>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</si>
  <si>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</si>
  <si>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</si>
  <si>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</si>
  <si>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</si>
  <si>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</si>
  <si>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</si>
  <si>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</si>
  <si>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</si>
  <si>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</si>
  <si>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</si>
  <si>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</si>
  <si>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</si>
  <si>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</si>
  <si>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</si>
  <si>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</si>
  <si>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</si>
  <si>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</si>
  <si>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</si>
  <si>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</si>
  <si>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</si>
  <si>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</si>
  <si>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</si>
  <si>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</si>
  <si>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</si>
  <si>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</si>
  <si>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</si>
  <si>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</si>
  <si>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</si>
  <si>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</si>
  <si>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</si>
  <si>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</si>
  <si>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</si>
  <si>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</si>
  <si>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</si>
  <si>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</si>
  <si>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</si>
  <si>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</si>
  <si>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</si>
  <si>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</si>
  <si>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</si>
  <si>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</si>
  <si>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</si>
  <si>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</si>
  <si>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</si>
  <si>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</si>
  <si>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</si>
  <si>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</si>
  <si>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</si>
  <si>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</si>
  <si>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</si>
  <si>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</si>
  <si>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</si>
  <si>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</si>
  <si>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</si>
  <si>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</si>
  <si>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</si>
  <si>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</si>
  <si>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</si>
  <si>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</si>
  <si>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</si>
  <si>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</si>
  <si>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</si>
  <si>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</si>
  <si>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</si>
  <si>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</si>
  <si>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</si>
  <si>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</si>
  <si>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</si>
  <si>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</si>
  <si>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</si>
  <si>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</si>
  <si>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</si>
  <si>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</si>
  <si>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</si>
  <si>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</si>
  <si>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</si>
  <si>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</si>
  <si>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</si>
  <si>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</si>
  <si>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</si>
  <si>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</si>
  <si>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</si>
  <si>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</si>
  <si>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</si>
  <si>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</si>
  <si>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</si>
  <si>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</si>
  <si>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</si>
  <si>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</si>
  <si>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</si>
  <si>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</si>
  <si>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</si>
  <si>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</si>
  <si>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</si>
  <si>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</si>
  <si>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</si>
  <si>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</si>
  <si>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</si>
  <si>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</si>
  <si>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</si>
  <si>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</si>
  <si>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</si>
  <si>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</si>
  <si>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</si>
  <si>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</si>
  <si>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</si>
  <si>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</si>
  <si>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</si>
  <si>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</si>
  <si>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</si>
  <si>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</si>
  <si>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</si>
  <si>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</si>
  <si>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</si>
  <si>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</si>
  <si>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</si>
  <si>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</si>
  <si>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</si>
  <si>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</si>
  <si>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</si>
  <si>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</si>
  <si>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</si>
  <si>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</si>
  <si>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</si>
  <si>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</si>
  <si>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</si>
  <si>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</si>
  <si>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</si>
  <si>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</si>
  <si>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</si>
  <si>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</si>
  <si>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</si>
  <si>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</si>
  <si>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</si>
  <si>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</si>
  <si>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</si>
  <si>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</si>
  <si>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</si>
  <si>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</si>
  <si>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</si>
  <si>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</si>
  <si>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</si>
  <si>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</si>
  <si>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</si>
  <si>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</si>
  <si>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</si>
  <si>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</si>
  <si>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</si>
  <si>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</si>
  <si>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</si>
  <si>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</si>
  <si>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</si>
  <si>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</si>
  <si>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</si>
  <si>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</si>
  <si>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</si>
  <si>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</si>
  <si>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</si>
  <si>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</si>
  <si>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</si>
  <si>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</si>
  <si>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</si>
  <si>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</si>
  <si>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</si>
  <si>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</si>
  <si>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</si>
  <si>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</si>
  <si>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</si>
  <si>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</si>
  <si>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</si>
  <si>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</si>
  <si>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</si>
  <si>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</si>
  <si>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</si>
  <si>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</si>
  <si>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</si>
  <si>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</si>
  <si>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</si>
  <si>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</si>
  <si>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</si>
  <si>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</si>
  <si>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</si>
  <si>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</si>
  <si>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</si>
  <si>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</si>
  <si>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</si>
  <si>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</si>
  <si>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</si>
  <si>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</si>
  <si>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</si>
  <si>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</si>
  <si>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</si>
  <si>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</si>
  <si>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</si>
  <si>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</si>
  <si>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</si>
  <si>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</si>
  <si>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</si>
  <si>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</si>
  <si>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</si>
  <si>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</si>
  <si>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</si>
  <si>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</si>
  <si>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</si>
  <si>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</si>
  <si>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</si>
  <si>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</si>
  <si>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</si>
  <si>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</si>
  <si>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</si>
  <si>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</si>
  <si>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</si>
  <si>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</si>
  <si>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</si>
  <si>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</si>
  <si>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</si>
  <si>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</si>
  <si>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</si>
  <si>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</si>
  <si>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</si>
  <si>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</si>
  <si>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</si>
  <si>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</si>
  <si>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</si>
  <si>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</si>
  <si>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</si>
  <si>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</si>
  <si>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</si>
  <si>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</si>
  <si>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</si>
  <si>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</si>
  <si>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</si>
  <si>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</si>
  <si>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</si>
  <si>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</si>
  <si>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</si>
  <si>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</si>
  <si>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</si>
  <si>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</si>
  <si>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</si>
  <si>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</si>
  <si>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</si>
  <si>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</si>
  <si>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</si>
  <si>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</si>
  <si>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</si>
  <si>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</si>
  <si>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</si>
  <si>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</si>
  <si>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</si>
  <si>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</si>
  <si>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</si>
  <si>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</si>
  <si>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</si>
  <si>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</si>
  <si>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</si>
  <si>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</si>
  <si>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</si>
  <si>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</si>
  <si>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</si>
  <si>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</si>
  <si>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</si>
  <si>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</si>
  <si>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</si>
  <si>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</si>
  <si>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</si>
  <si>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</si>
  <si>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</si>
  <si>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</si>
  <si>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</si>
  <si>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</si>
  <si>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</si>
  <si>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</si>
  <si>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</si>
  <si>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</si>
  <si>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</si>
  <si>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</si>
  <si>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</si>
  <si>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</si>
  <si>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</si>
  <si>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</si>
  <si>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</si>
  <si>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</si>
  <si>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</si>
  <si>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</si>
  <si>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</si>
  <si>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</si>
  <si>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</si>
  <si>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</si>
  <si>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</si>
  <si>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</si>
  <si>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</si>
  <si>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</si>
  <si>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</si>
  <si>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</si>
  <si>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</si>
  <si>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</si>
  <si>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</si>
  <si>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</si>
  <si>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</si>
  <si>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</si>
  <si>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</si>
  <si>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</si>
  <si>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</si>
  <si>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</si>
  <si>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</si>
  <si>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</si>
  <si>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</si>
  <si>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</si>
  <si>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</si>
  <si>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</si>
  <si>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</si>
  <si>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</si>
  <si>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</si>
  <si>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</si>
  <si>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</si>
  <si>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</si>
  <si>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</si>
  <si>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</si>
  <si>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</si>
  <si>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</si>
  <si>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</si>
  <si>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</si>
  <si>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</si>
  <si>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</si>
  <si>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</si>
  <si>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</si>
  <si>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</si>
  <si>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</si>
  <si>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</si>
  <si>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</si>
  <si>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</si>
  <si>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</si>
  <si>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</si>
  <si>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</si>
  <si>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</si>
  <si>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</si>
  <si>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</si>
  <si>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</si>
  <si>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</si>
  <si>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</si>
  <si>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</si>
  <si>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</si>
  <si>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</si>
  <si>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</si>
  <si>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</si>
  <si>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</si>
  <si>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</si>
  <si>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</si>
  <si>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</si>
  <si>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</si>
  <si>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</si>
  <si>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</si>
  <si>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</si>
  <si>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</si>
  <si>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</si>
  <si>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</si>
  <si>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</si>
  <si>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</si>
  <si>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</si>
  <si>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</si>
  <si>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</si>
  <si>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</si>
  <si>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</si>
  <si>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</si>
  <si>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</si>
  <si>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</si>
  <si>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</si>
  <si>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</si>
  <si>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</si>
  <si>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</si>
  <si>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</si>
  <si>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</si>
  <si>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</si>
  <si>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</si>
  <si>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</si>
  <si>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</si>
  <si>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</si>
  <si>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</si>
  <si>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</si>
  <si>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</si>
  <si>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</si>
  <si>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</si>
  <si>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</si>
  <si>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</si>
  <si>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</si>
  <si>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</si>
  <si>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</si>
  <si>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</si>
  <si>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</si>
  <si>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</si>
  <si>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</si>
  <si>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</si>
  <si>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</si>
  <si>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</si>
  <si>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</si>
  <si>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</si>
  <si>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</si>
  <si>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</si>
  <si>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</si>
  <si>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</si>
  <si>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</si>
  <si>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</si>
  <si>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</si>
  <si>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</si>
  <si>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</si>
  <si>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</si>
  <si>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</si>
  <si>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</si>
  <si>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</si>
  <si>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</si>
  <si>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</si>
  <si>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</si>
  <si>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</si>
  <si>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</si>
  <si>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</si>
  <si>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</si>
  <si>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</si>
  <si>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</si>
  <si>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</si>
  <si>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</si>
  <si>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</si>
  <si>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</si>
  <si>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</si>
  <si>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</si>
  <si>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</si>
  <si>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</si>
  <si>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</si>
  <si>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</si>
  <si>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</si>
  <si>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</si>
  <si>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</si>
  <si>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</si>
  <si>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</si>
  <si>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</si>
  <si>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</si>
  <si>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</si>
  <si>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</si>
  <si>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</si>
  <si>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</si>
  <si>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</si>
  <si>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</si>
  <si>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</si>
  <si>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</si>
  <si>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</si>
  <si>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</si>
  <si>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</si>
  <si>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</si>
  <si>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</si>
  <si>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</si>
  <si>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</si>
  <si>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</si>
  <si>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</si>
  <si>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</si>
  <si>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</si>
  <si>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</si>
  <si>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</si>
  <si>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</si>
  <si>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</si>
  <si>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</si>
  <si>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</si>
  <si>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</si>
  <si>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</si>
  <si>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</si>
  <si>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</si>
  <si>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</si>
  <si>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</si>
  <si>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</si>
  <si>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</si>
  <si>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</si>
  <si>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</si>
  <si>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</si>
  <si>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</si>
  <si>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</si>
  <si>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</si>
  <si>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</si>
  <si>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</si>
  <si>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</si>
  <si>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</si>
  <si>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</si>
  <si>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</si>
  <si>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</si>
  <si>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</si>
  <si>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</si>
  <si>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</si>
  <si>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</si>
  <si>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</si>
  <si>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</si>
  <si>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</si>
  <si>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</si>
  <si>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</si>
  <si>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</si>
  <si>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</si>
  <si>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</si>
  <si>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</si>
  <si>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</si>
  <si>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</si>
  <si>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</si>
  <si>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</si>
  <si>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</si>
  <si>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</si>
  <si>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</si>
  <si>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</si>
  <si>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</si>
  <si>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</si>
  <si>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</si>
  <si>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</si>
  <si>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</si>
  <si>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</si>
  <si>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</si>
  <si>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</si>
  <si>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</si>
  <si>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</si>
  <si>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</si>
  <si>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</si>
  <si>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</si>
  <si>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</si>
  <si>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</si>
  <si>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</si>
  <si>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</si>
  <si>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</si>
  <si>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</si>
  <si>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</si>
  <si>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</si>
  <si>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</si>
  <si>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</si>
  <si>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</si>
  <si>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</si>
  <si>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</si>
  <si>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</si>
  <si>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</si>
  <si>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</si>
  <si>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</si>
  <si>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</si>
  <si>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</si>
  <si>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</si>
  <si>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</si>
  <si>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</si>
  <si>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</si>
  <si>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</si>
  <si>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</si>
  <si>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</si>
  <si>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</si>
  <si>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</si>
  <si>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</si>
  <si>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</si>
  <si>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</si>
  <si>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</si>
  <si>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</si>
  <si>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</si>
  <si>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</si>
  <si>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</si>
  <si>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</si>
  <si>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</si>
  <si>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</si>
  <si>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</si>
  <si>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</si>
  <si>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</si>
  <si>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</si>
  <si>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</si>
  <si>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</si>
  <si>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</si>
  <si>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</si>
  <si>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</si>
  <si>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</si>
  <si>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</si>
  <si>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</si>
  <si>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</si>
  <si>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</si>
  <si>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</si>
  <si>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</si>
  <si>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</si>
  <si>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</si>
  <si>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</si>
  <si>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</si>
  <si>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</si>
  <si>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</si>
  <si>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</si>
  <si>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</si>
  <si>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</si>
  <si>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</si>
  <si>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</si>
  <si>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</si>
  <si>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</si>
  <si>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</si>
  <si>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</si>
  <si>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</si>
  <si>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</si>
  <si>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</si>
  <si>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</si>
  <si>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</si>
  <si>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</si>
  <si>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</si>
  <si>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</si>
  <si>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</si>
  <si>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</si>
  <si>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</si>
  <si>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</si>
  <si>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</si>
  <si>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</si>
  <si>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</si>
  <si>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</si>
  <si>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</si>
  <si>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</si>
  <si>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</si>
  <si>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</si>
  <si>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</si>
  <si>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</si>
  <si>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</si>
  <si>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</si>
  <si>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</si>
  <si>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</si>
  <si>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</si>
  <si>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</si>
  <si>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</si>
  <si>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</si>
  <si>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</si>
  <si>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</si>
  <si>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</si>
  <si>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</si>
  <si>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</si>
  <si>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</si>
  <si>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</si>
  <si>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</si>
  <si>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</si>
  <si>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</si>
  <si>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</si>
  <si>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</si>
  <si>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</si>
  <si>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</si>
  <si>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</si>
  <si>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</si>
  <si>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</si>
  <si>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</si>
  <si>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</si>
  <si>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</si>
  <si>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</si>
  <si>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</si>
  <si>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</si>
  <si>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</si>
  <si>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</si>
  <si>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</si>
  <si>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</si>
  <si>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</si>
  <si>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</si>
  <si>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</si>
  <si>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</si>
  <si>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</si>
  <si>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</si>
  <si>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</si>
  <si>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</si>
  <si>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</si>
  <si>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</si>
  <si>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</si>
  <si>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</si>
  <si>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</si>
  <si>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</si>
  <si>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</si>
  <si>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</si>
  <si>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</si>
  <si>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</si>
  <si>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</si>
  <si>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</si>
  <si>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</si>
  <si>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</si>
  <si>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</si>
  <si>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</si>
  <si>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</si>
  <si>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</si>
  <si>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</si>
  <si>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</si>
  <si>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</si>
  <si>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</si>
  <si>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</si>
  <si>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</si>
  <si>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</si>
  <si>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</si>
  <si>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</si>
  <si>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</si>
  <si>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</si>
  <si>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</si>
  <si>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</si>
  <si>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</si>
  <si>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</si>
  <si>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</si>
  <si>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</si>
  <si>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</si>
  <si>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</si>
  <si>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</si>
  <si>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</si>
  <si>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</si>
  <si>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</si>
  <si>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</si>
  <si>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</si>
  <si>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</si>
  <si>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</si>
  <si>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</si>
  <si>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</si>
  <si>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</si>
  <si>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</si>
  <si>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</si>
  <si>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</si>
  <si>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</si>
  <si>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</si>
  <si>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</si>
  <si>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</si>
  <si>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</si>
  <si>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</si>
  <si>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</si>
  <si>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</si>
  <si>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</si>
  <si>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</si>
  <si>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</si>
  <si>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</si>
  <si>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</si>
  <si>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</si>
  <si>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</si>
  <si>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</si>
  <si>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</si>
  <si>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</si>
  <si>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</si>
  <si>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</si>
  <si>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</si>
  <si>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</si>
  <si>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</si>
  <si>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</si>
  <si>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</si>
  <si>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</si>
  <si>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</si>
  <si>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</si>
  <si>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</si>
  <si>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</si>
  <si>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</si>
  <si>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</si>
  <si>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</si>
  <si>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</si>
  <si>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</si>
  <si>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</si>
  <si>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</si>
  <si>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</si>
  <si>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</si>
  <si>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</si>
  <si>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</si>
  <si>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</si>
  <si>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</si>
  <si>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</si>
  <si>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</si>
  <si>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</si>
  <si>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</si>
  <si>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</si>
  <si>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</si>
  <si>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</si>
  <si>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</si>
  <si>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</si>
  <si>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</si>
  <si>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</si>
  <si>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</si>
  <si>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</si>
  <si>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</si>
  <si>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</si>
  <si>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</si>
  <si>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</si>
  <si>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</si>
  <si>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</si>
  <si>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</si>
  <si>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</si>
  <si>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</si>
  <si>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</si>
  <si>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</si>
  <si>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</si>
  <si>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</si>
  <si>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</si>
  <si>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</si>
  <si>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</si>
  <si>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</si>
  <si>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</si>
  <si>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</si>
  <si>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</si>
  <si>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</si>
  <si>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</si>
  <si>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</si>
  <si>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</si>
  <si>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</si>
  <si>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</si>
  <si>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</si>
  <si>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</si>
  <si>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</si>
  <si>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</si>
  <si>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</si>
  <si>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</si>
  <si>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</si>
  <si>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</si>
  <si>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</si>
  <si>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</si>
  <si>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</si>
  <si>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</si>
  <si>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</si>
  <si>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</si>
  <si>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</si>
  <si>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</si>
  <si>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</si>
  <si>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</si>
  <si>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</si>
  <si>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</si>
  <si>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</si>
  <si>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</si>
  <si>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</si>
  <si>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</si>
  <si>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</si>
  <si>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</si>
  <si>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</si>
  <si>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</si>
  <si>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</si>
  <si>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</si>
  <si>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</si>
  <si>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</si>
  <si>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</si>
  <si>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</si>
  <si>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</si>
  <si>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</si>
  <si>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</si>
  <si>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</si>
  <si>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</si>
  <si>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</si>
  <si>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</si>
  <si>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</si>
  <si>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</si>
  <si>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</si>
  <si>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</si>
  <si>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</si>
  <si>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</si>
  <si>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</si>
  <si>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</si>
  <si>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</si>
  <si>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</si>
  <si>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</si>
  <si>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</si>
  <si>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</si>
  <si>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</si>
  <si>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</si>
  <si>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</si>
  <si>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</si>
  <si>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</si>
  <si>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</si>
  <si>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</si>
  <si>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</si>
  <si>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</si>
  <si>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</si>
  <si>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</si>
  <si>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</si>
  <si>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</si>
  <si>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</si>
  <si>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</si>
  <si>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</si>
  <si>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</si>
  <si>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</si>
  <si>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</si>
  <si>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</si>
  <si>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</si>
  <si>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</si>
  <si>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</si>
  <si>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</si>
  <si>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</si>
  <si>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</si>
  <si>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</si>
  <si>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</si>
  <si>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</si>
  <si>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</si>
  <si>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</si>
  <si>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</si>
  <si>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</si>
  <si>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</si>
  <si>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</si>
  <si>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</si>
  <si>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</si>
  <si>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</si>
  <si>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</si>
  <si>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</si>
  <si>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</si>
  <si>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</si>
  <si>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</si>
  <si>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</si>
  <si>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</si>
  <si>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</si>
  <si>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</si>
  <si>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</si>
  <si>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</si>
  <si>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</si>
  <si>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</si>
  <si>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</si>
  <si>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</si>
  <si>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</si>
  <si>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</si>
  <si>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</si>
  <si>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</si>
  <si>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</si>
  <si>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</si>
  <si>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</si>
  <si>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</si>
  <si>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</si>
  <si>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</si>
  <si>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</si>
  <si>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</si>
  <si>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</si>
  <si>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</si>
  <si>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</si>
  <si>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</si>
  <si>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</si>
  <si>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</si>
  <si>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</si>
  <si>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</si>
  <si>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</si>
  <si>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</si>
  <si>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</si>
  <si>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</si>
  <si>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</si>
  <si>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</si>
  <si>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</si>
  <si>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</si>
  <si>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</si>
  <si>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</si>
  <si>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</si>
  <si>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</si>
  <si>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</si>
  <si>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</si>
  <si>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</si>
  <si>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</si>
  <si>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</si>
  <si>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</si>
  <si>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</si>
  <si>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</si>
  <si>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</si>
  <si>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</si>
  <si>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</si>
  <si>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</si>
  <si>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</si>
  <si>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</si>
  <si>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</si>
  <si>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</si>
  <si>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</si>
  <si>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</si>
  <si>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</si>
  <si>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</si>
  <si>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</si>
  <si>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</si>
  <si>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</si>
  <si>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</si>
  <si>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</si>
  <si>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</si>
  <si>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</si>
  <si>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</si>
  <si>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</si>
  <si>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</si>
  <si>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</si>
  <si>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</si>
  <si>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</si>
  <si>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</si>
  <si>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</si>
  <si>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</si>
  <si>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</si>
  <si>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</si>
  <si>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</si>
  <si>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</si>
  <si>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</si>
  <si>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</si>
  <si>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</si>
  <si>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</si>
  <si>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</si>
  <si>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</si>
  <si>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</si>
  <si>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</si>
  <si>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</si>
  <si>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</si>
  <si>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</si>
  <si>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</si>
  <si>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</si>
  <si>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</si>
  <si>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</si>
  <si>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</si>
  <si>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</si>
  <si>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</si>
  <si>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</si>
  <si>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</si>
  <si>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</si>
  <si>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</si>
  <si>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</si>
  <si>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</si>
  <si>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</si>
  <si>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</si>
  <si>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</si>
  <si>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</si>
  <si>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</si>
  <si>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</si>
  <si>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</si>
  <si>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</si>
  <si>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</si>
  <si>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</si>
  <si>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</si>
  <si>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</si>
  <si>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</si>
  <si>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</si>
  <si>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</si>
  <si>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</si>
  <si>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</si>
  <si>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</si>
  <si>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</si>
  <si>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</si>
  <si>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</si>
  <si>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</si>
  <si>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</si>
  <si>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</si>
  <si>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</si>
  <si>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</si>
  <si>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</si>
  <si>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</si>
  <si>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</si>
  <si>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</si>
  <si>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</si>
  <si>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</si>
  <si>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</si>
  <si>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</si>
  <si>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</si>
  <si>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</si>
  <si>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</si>
  <si>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</si>
  <si>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</si>
  <si>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</si>
  <si>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</si>
  <si>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</si>
  <si>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</si>
  <si>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</si>
  <si>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</si>
  <si>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</si>
  <si>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</si>
  <si>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</si>
  <si>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</si>
  <si>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</si>
  <si>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</si>
  <si>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</si>
  <si>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</si>
  <si>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</si>
  <si>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</si>
  <si>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</si>
  <si>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</si>
  <si>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</si>
  <si>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</si>
  <si>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</si>
  <si>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</si>
  <si>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</si>
  <si>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</si>
  <si>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</si>
  <si>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</si>
  <si>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</si>
  <si>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</si>
  <si>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</si>
  <si>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</si>
  <si>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</si>
  <si>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</si>
  <si>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</si>
  <si>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</si>
  <si>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</si>
  <si>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</si>
  <si>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</si>
  <si>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</si>
  <si>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</si>
  <si>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</si>
  <si>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</si>
  <si>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</si>
  <si>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</si>
  <si>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</si>
  <si>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</si>
  <si>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</si>
  <si>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</si>
  <si>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</si>
  <si>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</si>
  <si>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</si>
  <si>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</si>
  <si>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</si>
  <si>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</si>
  <si>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</si>
  <si>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</si>
  <si>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</si>
  <si>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</si>
  <si>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</si>
  <si>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</si>
  <si>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</si>
  <si>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</si>
  <si>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</si>
  <si>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</si>
  <si>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</si>
  <si>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</si>
  <si>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</si>
  <si>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</si>
  <si>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</si>
  <si>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</si>
  <si>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</si>
  <si>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</si>
  <si>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</si>
  <si>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</si>
  <si>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</si>
  <si>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</si>
  <si>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</si>
  <si>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</si>
  <si>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</si>
  <si>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</si>
  <si>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</si>
  <si>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</si>
  <si>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</si>
  <si>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</si>
  <si>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</si>
  <si>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</si>
  <si>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</si>
  <si>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</si>
  <si>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</si>
  <si>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</si>
  <si>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</si>
  <si>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</si>
  <si>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</si>
  <si>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</si>
  <si>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</si>
  <si>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</si>
  <si>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</si>
  <si>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</si>
  <si>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</si>
  <si>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</si>
  <si>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</si>
  <si>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</si>
  <si>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</si>
  <si>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</si>
  <si>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</si>
  <si>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</si>
  <si>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</si>
  <si>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</si>
  <si>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</si>
  <si>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</si>
  <si>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</si>
  <si>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</si>
  <si>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</si>
  <si>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</si>
  <si>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</si>
  <si>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</si>
  <si>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</si>
  <si>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</si>
  <si>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</si>
  <si>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</si>
  <si>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</si>
  <si>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</si>
  <si>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</si>
  <si>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</si>
  <si>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</si>
  <si>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</si>
  <si>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</si>
  <si>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</si>
  <si>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</si>
  <si>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</si>
  <si>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</si>
  <si>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</si>
  <si>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</si>
  <si>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</si>
  <si>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</si>
  <si>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</si>
  <si>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</si>
  <si>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</si>
  <si>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</si>
  <si>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</si>
  <si>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</si>
  <si>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</si>
  <si>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</si>
  <si>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</si>
  <si>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</si>
  <si>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</si>
  <si>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</si>
  <si>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</si>
  <si>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</si>
  <si>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</si>
  <si>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</si>
  <si>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</si>
  <si>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</si>
  <si>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</si>
  <si>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</si>
  <si>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</si>
  <si>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</si>
  <si>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</si>
  <si>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</si>
  <si>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</si>
  <si>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</si>
  <si>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</si>
  <si>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</si>
  <si>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</si>
  <si>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</si>
  <si>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</si>
  <si>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</si>
  <si>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</si>
  <si>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</si>
  <si>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</si>
  <si>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</si>
  <si>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</si>
  <si>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</si>
  <si>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</si>
  <si>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</si>
  <si>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</si>
  <si>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</si>
  <si>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</si>
  <si>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</si>
  <si>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</si>
  <si>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</si>
  <si>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</si>
  <si>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</si>
  <si>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</si>
  <si>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</si>
  <si>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</si>
  <si>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</si>
  <si>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</si>
  <si>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</si>
  <si>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</si>
  <si>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</si>
  <si>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</si>
  <si>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</si>
  <si>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</si>
  <si>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</si>
  <si>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</si>
  <si>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</si>
  <si>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</si>
  <si>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</si>
  <si>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</si>
  <si>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</si>
  <si>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</si>
  <si>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</si>
  <si>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</si>
  <si>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</si>
  <si>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</si>
  <si>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</si>
  <si>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</si>
  <si>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</si>
  <si>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</si>
  <si>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</si>
  <si>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</si>
  <si>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</si>
  <si>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</si>
  <si>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</si>
  <si>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</si>
  <si>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</si>
  <si>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</si>
  <si>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</si>
  <si>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</si>
  <si>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</si>
  <si>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</si>
  <si>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</si>
  <si>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</si>
  <si>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</si>
  <si>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</si>
  <si>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</si>
  <si>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</si>
  <si>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</si>
  <si>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</si>
  <si>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</si>
  <si>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</si>
  <si>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</si>
  <si>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</si>
  <si>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</si>
  <si>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</si>
  <si>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</si>
  <si>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</si>
  <si>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</si>
  <si>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</si>
  <si>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</si>
  <si>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</si>
  <si>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</si>
  <si>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</si>
  <si>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</si>
  <si>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</si>
  <si>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</si>
  <si>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</si>
  <si>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</si>
  <si>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</si>
  <si>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</si>
  <si>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</si>
  <si>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</si>
  <si>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</si>
  <si>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</si>
  <si>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</si>
  <si>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</si>
  <si>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</si>
  <si>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</si>
  <si>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</si>
  <si>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</si>
  <si>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</si>
  <si>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</si>
  <si>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</si>
  <si>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</si>
  <si>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</si>
  <si>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</si>
  <si>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</si>
  <si>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</si>
  <si>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</si>
  <si>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</si>
  <si>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</si>
  <si>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</si>
  <si>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</si>
  <si>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</si>
  <si>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</si>
  <si>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</si>
  <si>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</si>
  <si>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</si>
  <si>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</si>
  <si>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</si>
  <si>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</si>
  <si>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</si>
  <si>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</si>
  <si>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</si>
  <si>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</si>
  <si>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</si>
  <si>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</si>
  <si>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</si>
  <si>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</si>
  <si>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</si>
  <si>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</si>
  <si>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</si>
  <si>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</si>
  <si>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</si>
  <si>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</si>
  <si>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</si>
  <si>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</si>
  <si>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</si>
  <si>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</si>
  <si>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</si>
  <si>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</si>
  <si>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</si>
  <si>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</si>
  <si>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</si>
  <si>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</si>
  <si>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</si>
  <si>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</si>
  <si>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</si>
  <si>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</si>
  <si>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</si>
  <si>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</si>
  <si>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</si>
  <si>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</si>
  <si>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</si>
  <si>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</si>
  <si>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</si>
  <si>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</si>
  <si>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</si>
  <si>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</si>
  <si>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</si>
  <si>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</si>
  <si>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</si>
  <si>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</si>
  <si>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</si>
  <si>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</si>
  <si>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</si>
  <si>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</si>
  <si>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</si>
  <si>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</si>
  <si>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</si>
  <si>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</si>
  <si>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</si>
  <si>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</si>
  <si>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</si>
  <si>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</si>
  <si>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</si>
  <si>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</si>
  <si>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</si>
  <si>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</si>
  <si>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</si>
  <si>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</si>
  <si>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</si>
  <si>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</si>
  <si>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</si>
  <si>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</si>
  <si>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</si>
  <si>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</si>
  <si>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</si>
  <si>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</si>
  <si>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</si>
  <si>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</si>
  <si>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</si>
  <si>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</si>
  <si>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</si>
  <si>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</si>
  <si>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</si>
  <si>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</si>
  <si>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</si>
  <si>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</si>
  <si>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</si>
  <si>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</si>
  <si>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</si>
  <si>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</si>
  <si>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</si>
  <si>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</si>
  <si>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</si>
  <si>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</si>
  <si>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</si>
  <si>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</si>
  <si>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</si>
  <si>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</si>
  <si>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</si>
  <si>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</si>
  <si>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</si>
  <si>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</si>
  <si>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</si>
  <si>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</si>
  <si>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</si>
  <si>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</si>
  <si>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</si>
  <si>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</si>
  <si>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</si>
  <si>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</si>
  <si>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</si>
  <si>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</si>
  <si>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</si>
  <si>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</si>
  <si>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</si>
  <si>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</si>
  <si>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</si>
  <si>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</si>
  <si>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</si>
  <si>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</si>
  <si>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</si>
  <si>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</si>
  <si>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</si>
  <si>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</si>
  <si>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</si>
  <si>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</si>
  <si>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</si>
  <si>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</si>
  <si>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</si>
  <si>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</si>
  <si>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</si>
  <si>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</si>
  <si>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</si>
  <si>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</si>
  <si>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</si>
  <si>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</si>
  <si>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</si>
  <si>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</si>
  <si>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</si>
  <si>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</si>
  <si>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</si>
  <si>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</si>
  <si>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</si>
  <si>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</si>
  <si>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</si>
  <si>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</si>
  <si>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</si>
  <si>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</si>
  <si>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</si>
  <si>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</si>
  <si>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</si>
  <si>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</si>
  <si>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</si>
  <si>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</si>
  <si>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</si>
  <si>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</si>
  <si>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</si>
  <si>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</si>
  <si>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</si>
  <si>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</si>
  <si>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</si>
  <si>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</si>
  <si>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</si>
  <si>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</si>
  <si>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</si>
  <si>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</si>
  <si>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</si>
  <si>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</si>
  <si>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</si>
  <si>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</si>
  <si>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</si>
  <si>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</si>
  <si>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</si>
  <si>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</si>
  <si>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</si>
  <si>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</si>
  <si>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</si>
  <si>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</si>
  <si>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</si>
  <si>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</si>
  <si>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</si>
  <si>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</si>
  <si>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</si>
  <si>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</si>
  <si>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</si>
  <si>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</si>
  <si>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</si>
  <si>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</si>
  <si>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</si>
  <si>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</si>
  <si>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</si>
  <si>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</si>
  <si>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</si>
  <si>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</si>
  <si>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</si>
  <si>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</si>
  <si>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</si>
  <si>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</si>
  <si>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</si>
  <si>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</si>
  <si>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</si>
  <si>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</si>
  <si>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</si>
  <si>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</si>
  <si>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</si>
  <si>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</si>
  <si>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</si>
  <si>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</si>
  <si>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</si>
  <si>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</si>
  <si>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</si>
  <si>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</si>
  <si>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</si>
  <si>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</si>
  <si>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</si>
  <si>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</si>
  <si>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</si>
  <si>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</si>
  <si>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</si>
  <si>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</si>
  <si>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</si>
  <si>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</si>
  <si>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</si>
  <si>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</si>
  <si>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</si>
  <si>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</si>
  <si>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</si>
  <si>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</si>
  <si>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</si>
  <si>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</si>
  <si>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</si>
  <si>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</si>
  <si>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</si>
  <si>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</si>
  <si>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</si>
  <si>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</si>
  <si>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</si>
  <si>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</si>
  <si>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</si>
  <si>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</si>
  <si>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</si>
  <si>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</si>
  <si>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</si>
  <si>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</si>
  <si>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</si>
  <si>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</si>
  <si>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</si>
  <si>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</si>
  <si>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</si>
  <si>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</si>
  <si>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</si>
  <si>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</si>
  <si>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</si>
  <si>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</si>
  <si>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</si>
  <si>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</si>
  <si>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</si>
  <si>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</si>
  <si>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</si>
  <si>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</si>
  <si>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</si>
  <si>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</si>
  <si>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</si>
  <si>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</si>
  <si>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</si>
  <si>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</si>
  <si>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</si>
  <si>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</si>
  <si>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</si>
  <si>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</si>
  <si>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</si>
  <si>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</si>
  <si>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</si>
  <si>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</si>
  <si>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</si>
  <si>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</si>
  <si>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</si>
  <si>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</si>
  <si>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</si>
  <si>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</si>
  <si>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</si>
  <si>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</si>
  <si>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</si>
  <si>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</si>
  <si>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</si>
  <si>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</si>
  <si>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</si>
  <si>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</si>
  <si>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</si>
  <si>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</si>
  <si>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</si>
  <si>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</si>
  <si>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</si>
  <si>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</si>
  <si>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</si>
  <si>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</si>
  <si>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</si>
  <si>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</si>
  <si>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</si>
  <si>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</si>
  <si>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</si>
  <si>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</si>
  <si>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</si>
  <si>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</si>
  <si>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</si>
  <si>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</si>
  <si>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</si>
  <si>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</si>
  <si>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</si>
  <si>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</si>
  <si>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</si>
  <si>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</si>
  <si>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</si>
  <si>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</si>
  <si>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</si>
  <si>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</si>
  <si>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</si>
  <si>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</si>
  <si>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</si>
  <si>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</si>
  <si>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</si>
  <si>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</si>
  <si>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</si>
  <si>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</si>
  <si>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</si>
  <si>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</si>
  <si>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</si>
  <si>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</si>
  <si>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</si>
  <si>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</si>
  <si>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</si>
  <si>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</si>
  <si>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</si>
  <si>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</si>
  <si>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</si>
  <si>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</si>
  <si>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</si>
  <si>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</si>
  <si>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</si>
  <si>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</si>
  <si>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</si>
  <si>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</si>
  <si>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</si>
  <si>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</si>
  <si>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</si>
  <si>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</si>
  <si>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</si>
  <si>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</si>
  <si>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</si>
  <si>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</si>
  <si>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</si>
  <si>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</si>
  <si>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</si>
  <si>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</si>
  <si>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</si>
  <si>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</si>
  <si>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</si>
  <si>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</si>
  <si>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</si>
  <si>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</si>
  <si>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</si>
  <si>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</si>
  <si>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</si>
  <si>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</si>
  <si>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</si>
  <si>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</si>
  <si>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</si>
  <si>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</si>
  <si>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</si>
  <si>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</si>
  <si>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</si>
  <si>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</si>
  <si>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</si>
  <si>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</si>
  <si>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</si>
  <si>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</si>
  <si>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</si>
  <si>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</si>
  <si>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</si>
  <si>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</si>
  <si>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</si>
  <si>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</si>
  <si>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</si>
  <si>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</si>
  <si>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</si>
  <si>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</si>
  <si>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</si>
  <si>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</si>
  <si>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</si>
  <si>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</si>
  <si>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</si>
  <si>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</si>
  <si>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</si>
  <si>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</si>
  <si>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</si>
  <si>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</si>
  <si>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</si>
  <si>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</si>
  <si>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</si>
  <si>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</si>
  <si>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</si>
  <si>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</si>
  <si>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</si>
  <si>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</si>
  <si>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</si>
  <si>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</si>
  <si>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</si>
  <si>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</si>
  <si>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</si>
  <si>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</si>
  <si>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</si>
  <si>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</si>
  <si>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</si>
  <si>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</si>
  <si>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</si>
  <si>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</si>
  <si>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</si>
  <si>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</si>
  <si>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</si>
  <si>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</si>
  <si>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</si>
  <si>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</si>
  <si>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</si>
  <si>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</si>
  <si>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</si>
  <si>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</si>
  <si>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</si>
  <si>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</si>
  <si>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</si>
  <si>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</si>
  <si>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</si>
  <si>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</si>
  <si>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</si>
  <si>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</si>
  <si>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</si>
  <si>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</si>
  <si>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</si>
  <si>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</si>
  <si>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</si>
  <si>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</si>
  <si>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</si>
  <si>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</si>
  <si>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</si>
  <si>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</si>
  <si>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</si>
  <si>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</si>
  <si>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</si>
  <si>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</si>
  <si>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</si>
  <si>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</si>
  <si>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</si>
  <si>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</si>
  <si>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</si>
  <si>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</si>
  <si>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</si>
  <si>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</si>
  <si>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</si>
  <si>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</si>
  <si>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</si>
  <si>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</si>
  <si>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</si>
  <si>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</si>
  <si>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</si>
  <si>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</si>
  <si>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</si>
  <si>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</si>
  <si>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</si>
  <si>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</si>
  <si>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</si>
  <si>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</si>
  <si>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</si>
  <si>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</si>
  <si>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</si>
  <si>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</si>
  <si>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</si>
  <si>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</si>
  <si>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</si>
  <si>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</si>
  <si>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</si>
  <si>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</si>
  <si>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</si>
  <si>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</si>
  <si>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</si>
  <si>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</si>
  <si>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</si>
  <si>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</si>
  <si>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</si>
  <si>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</si>
  <si>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</si>
  <si>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</si>
  <si>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</si>
  <si>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</si>
  <si>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</si>
  <si>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</si>
  <si>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</si>
  <si>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</si>
  <si>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</si>
  <si>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</si>
  <si>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</si>
  <si>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</si>
  <si>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</si>
  <si>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</si>
  <si>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</si>
  <si>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</si>
  <si>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</si>
  <si>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</si>
  <si>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</si>
  <si>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</si>
  <si>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</si>
  <si>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</si>
  <si>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</si>
  <si>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</si>
  <si>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</si>
  <si>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</si>
  <si>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</si>
  <si>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</si>
  <si>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</si>
  <si>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</si>
  <si>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</si>
  <si>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</si>
  <si>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</si>
  <si>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</si>
  <si>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</si>
  <si>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</si>
  <si>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</si>
  <si>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</si>
  <si>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</si>
  <si>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</si>
  <si>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</si>
  <si>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</si>
  <si>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</si>
  <si>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</si>
  <si>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</si>
  <si>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</si>
  <si>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</si>
  <si>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</si>
  <si>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</si>
  <si>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</si>
  <si>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</si>
  <si>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</si>
  <si>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</si>
  <si>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</si>
  <si>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</si>
  <si>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</si>
  <si>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</si>
  <si>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</si>
  <si>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</si>
  <si>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</si>
  <si>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</si>
  <si>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</si>
  <si>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</si>
  <si>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</si>
  <si>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</si>
  <si>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</si>
  <si>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</si>
  <si>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</si>
  <si>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</si>
  <si>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</si>
  <si>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</si>
  <si>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</si>
  <si>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</si>
  <si>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</si>
  <si>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</si>
  <si>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</si>
  <si>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</si>
  <si>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</si>
  <si>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</si>
  <si>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</si>
  <si>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</si>
  <si>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</si>
  <si>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</si>
  <si>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</si>
  <si>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</si>
  <si>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</si>
  <si>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</si>
  <si>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</si>
  <si>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</si>
  <si>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</si>
  <si>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</si>
  <si>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</si>
  <si>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</si>
  <si>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</si>
  <si>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</si>
  <si>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</si>
  <si>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</si>
  <si>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</si>
  <si>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</si>
  <si>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</si>
  <si>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</si>
  <si>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</si>
  <si>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</si>
  <si>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</si>
  <si>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</si>
  <si>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</si>
  <si>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</si>
  <si>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</si>
  <si>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</si>
  <si>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</si>
  <si>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</si>
  <si>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</si>
  <si>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</si>
  <si>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</si>
  <si>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</si>
  <si>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</si>
  <si>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</si>
  <si>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</si>
  <si>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</si>
  <si>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</si>
  <si>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</si>
  <si>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</si>
  <si>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</si>
  <si>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</si>
  <si>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</si>
  <si>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</si>
  <si>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</si>
  <si>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</si>
  <si>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</si>
  <si>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</si>
  <si>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</si>
  <si>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</si>
  <si>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</si>
  <si>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</si>
  <si>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</si>
  <si>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</si>
  <si>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</si>
  <si>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</si>
  <si>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</si>
  <si>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</si>
  <si>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</si>
  <si>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</si>
  <si>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</si>
  <si>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</si>
  <si>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</si>
  <si>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</si>
  <si>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</si>
  <si>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</si>
  <si>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</si>
  <si>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</si>
  <si>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</si>
  <si>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</si>
  <si>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</si>
  <si>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</si>
  <si>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</si>
  <si>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</si>
  <si>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</si>
  <si>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</si>
  <si>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</si>
  <si>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</si>
  <si>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</si>
  <si>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</si>
  <si>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</si>
  <si>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</si>
  <si>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</si>
  <si>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</si>
  <si>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</si>
  <si>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</si>
  <si>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</si>
  <si>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</si>
  <si>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</si>
  <si>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</si>
  <si>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</si>
  <si>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</si>
  <si>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</si>
  <si>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</si>
  <si>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</si>
  <si>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</si>
  <si>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</si>
  <si>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</si>
  <si>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</si>
  <si>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</si>
  <si>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</si>
  <si>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</si>
  <si>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</si>
  <si>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</si>
  <si>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</si>
  <si>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</si>
  <si>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</si>
  <si>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</si>
  <si>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</si>
  <si>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</si>
  <si>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</si>
  <si>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</si>
  <si>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</si>
  <si>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</si>
  <si>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</si>
  <si>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</si>
  <si>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</si>
  <si>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</si>
  <si>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</si>
  <si>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</si>
  <si>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</si>
  <si>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</si>
  <si>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</si>
  <si>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</si>
  <si>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</si>
  <si>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</si>
  <si>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</si>
  <si>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</si>
  <si>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</si>
  <si>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</si>
  <si>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</si>
  <si>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</si>
  <si>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</si>
  <si>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</si>
  <si>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</si>
  <si>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</si>
  <si>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</si>
  <si>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</si>
  <si>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</si>
  <si>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</si>
  <si>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</si>
  <si>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</si>
  <si>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</si>
  <si>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</si>
  <si>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</si>
  <si>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</si>
  <si>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</si>
  <si>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</si>
  <si>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</si>
  <si>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</si>
  <si>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</si>
  <si>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</si>
  <si>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</si>
  <si>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</si>
  <si>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</si>
  <si>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</si>
  <si>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</si>
  <si>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</si>
  <si>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</si>
  <si>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</si>
  <si>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</si>
  <si>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</si>
  <si>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</si>
  <si>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</si>
  <si>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</si>
  <si>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</si>
  <si>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</si>
  <si>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</si>
  <si>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</si>
  <si>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</si>
  <si>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</si>
  <si>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</si>
  <si>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</si>
  <si>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</si>
  <si>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</si>
  <si>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</si>
  <si>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</si>
  <si>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</si>
  <si>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</si>
  <si>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</si>
  <si>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</si>
  <si>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</si>
  <si>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</si>
  <si>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</si>
  <si>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</si>
  <si>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</si>
  <si>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</si>
  <si>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</si>
  <si>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</si>
  <si>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</si>
  <si>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</si>
  <si>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</si>
  <si>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</si>
  <si>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</si>
  <si>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</si>
  <si>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</si>
  <si>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</si>
  <si>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</si>
  <si>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</si>
  <si>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</si>
  <si>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</si>
  <si>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</si>
  <si>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</si>
  <si>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</si>
  <si>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</si>
  <si>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</si>
  <si>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</si>
  <si>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</si>
  <si>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</si>
  <si>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</si>
  <si>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</si>
  <si>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</si>
  <si>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</si>
  <si>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</si>
  <si>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</si>
  <si>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</si>
  <si>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</si>
  <si>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</si>
  <si>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</si>
  <si>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</si>
  <si>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</si>
  <si>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</si>
  <si>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</si>
  <si>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</si>
  <si>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</si>
  <si>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</si>
  <si>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</si>
  <si>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</si>
  <si>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</si>
  <si>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</si>
  <si>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</si>
  <si>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</si>
  <si>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</si>
  <si>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</si>
  <si>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</si>
  <si>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</si>
  <si>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</si>
  <si>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</si>
  <si>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</si>
  <si>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</si>
  <si>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</si>
  <si>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</si>
  <si>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</si>
  <si>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</si>
  <si>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</si>
  <si>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</si>
  <si>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</si>
  <si>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</si>
  <si>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</si>
  <si>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</si>
  <si>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</si>
  <si>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</si>
  <si>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</si>
  <si>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</si>
  <si>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</si>
  <si>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</si>
  <si>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</si>
  <si>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</si>
  <si>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</si>
  <si>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</si>
  <si>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</si>
  <si>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</si>
  <si>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</si>
  <si>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</si>
  <si>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</si>
  <si>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</si>
  <si>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</si>
  <si>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</si>
  <si>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</si>
  <si>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</si>
  <si>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</si>
  <si>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</si>
  <si>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</si>
  <si>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</si>
  <si>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</si>
  <si>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</si>
  <si>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</si>
  <si>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</si>
  <si>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</si>
  <si>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</si>
  <si>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</si>
  <si>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</si>
  <si>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</si>
  <si>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</si>
  <si>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</si>
  <si>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</si>
  <si>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</si>
  <si>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</si>
  <si>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</si>
  <si>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</si>
  <si>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</si>
  <si>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</si>
  <si>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</si>
  <si>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</si>
  <si>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</si>
  <si>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</si>
  <si>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</si>
  <si>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</si>
  <si>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</si>
  <si>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</si>
  <si>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</si>
  <si>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</si>
  <si>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</si>
  <si>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</si>
  <si>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</si>
  <si>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</si>
  <si>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</si>
  <si>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</si>
  <si>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</si>
  <si>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</si>
  <si>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</si>
  <si>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</si>
  <si>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</si>
  <si>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</si>
  <si>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</si>
  <si>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</si>
  <si>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</si>
  <si>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</si>
  <si>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</si>
  <si>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</si>
  <si>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</si>
  <si>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</si>
  <si>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</si>
  <si>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</si>
  <si>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</si>
  <si>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</si>
  <si>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</si>
  <si>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</si>
  <si>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</si>
  <si>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</si>
  <si>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</si>
  <si>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</si>
  <si>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</si>
  <si>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</si>
  <si>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</si>
  <si>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</si>
  <si>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</si>
  <si>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</si>
  <si>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</si>
  <si>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</si>
  <si>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</si>
  <si>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</si>
  <si>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</si>
  <si>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</si>
  <si>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</si>
  <si>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</si>
  <si>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</si>
  <si>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</si>
  <si>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</si>
  <si>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</si>
  <si>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</si>
  <si>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</si>
  <si>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</si>
  <si>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</si>
  <si>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</si>
  <si>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</si>
  <si>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</si>
  <si>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</si>
  <si>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</si>
  <si>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</si>
  <si>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</si>
  <si>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</si>
  <si>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</si>
  <si>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</si>
  <si>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</si>
  <si>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</si>
  <si>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</si>
  <si>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</si>
  <si>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</si>
  <si>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</si>
  <si>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</si>
  <si>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</si>
  <si>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</si>
  <si>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</si>
  <si>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</si>
  <si>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</si>
  <si>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</si>
  <si>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</si>
  <si>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</si>
  <si>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</si>
  <si>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</si>
  <si>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</si>
  <si>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</si>
  <si>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</si>
  <si>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</si>
  <si>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</si>
  <si>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</si>
  <si>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</si>
  <si>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</si>
  <si>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</si>
  <si>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</si>
  <si>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</si>
  <si>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</si>
  <si>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</si>
  <si>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</si>
  <si>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</si>
  <si>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</si>
  <si>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</si>
  <si>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</si>
  <si>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</si>
  <si>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</si>
  <si>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</si>
  <si>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</si>
  <si>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</si>
  <si>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</si>
  <si>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</si>
  <si>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</si>
  <si>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</si>
  <si>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</si>
  <si>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</si>
  <si>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</si>
  <si>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</si>
  <si>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</si>
  <si>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</si>
  <si>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</si>
  <si>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</si>
  <si>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</si>
  <si>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</si>
  <si>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</si>
  <si>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</si>
  <si>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</si>
  <si>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</si>
  <si>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</si>
  <si>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</si>
  <si>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</si>
  <si>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</si>
  <si>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</si>
  <si>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</si>
  <si>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</si>
  <si>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</si>
  <si>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</si>
  <si>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</si>
  <si>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</si>
  <si>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</si>
  <si>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</si>
  <si>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</si>
  <si>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</si>
  <si>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</si>
  <si>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</si>
  <si>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</si>
  <si>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</si>
  <si>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</si>
  <si>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</si>
  <si>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</si>
  <si>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</si>
  <si>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</si>
  <si>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</si>
  <si>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</si>
  <si>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</si>
  <si>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</si>
  <si>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</si>
  <si>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</si>
  <si>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</si>
  <si>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</si>
  <si>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</si>
  <si>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</si>
  <si>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</si>
  <si>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</si>
  <si>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</si>
  <si>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</si>
  <si>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</si>
  <si>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</si>
  <si>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</si>
  <si>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</si>
  <si>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</si>
  <si>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</si>
  <si>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</si>
  <si>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</si>
  <si>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</si>
  <si>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</si>
  <si>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</si>
  <si>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</si>
  <si>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</si>
  <si>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</si>
  <si>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</si>
  <si>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</si>
  <si>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</si>
  <si>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</si>
  <si>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</si>
  <si>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</si>
  <si>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</si>
  <si>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</si>
  <si>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</si>
  <si>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</si>
  <si>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</si>
  <si>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</si>
  <si>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</si>
  <si>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</si>
  <si>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</si>
  <si>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</si>
  <si>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</si>
  <si>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</si>
  <si>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</si>
  <si>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</si>
  <si>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</si>
  <si>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</si>
  <si>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</si>
  <si>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</si>
  <si>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</si>
  <si>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</si>
  <si>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</si>
  <si>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</si>
  <si>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</si>
  <si>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</si>
  <si>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</si>
  <si>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</si>
  <si>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</si>
  <si>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</si>
  <si>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</si>
  <si>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</si>
  <si>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</si>
  <si>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</si>
  <si>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</si>
  <si>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</si>
  <si>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</si>
  <si>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</si>
  <si>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</si>
  <si>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</si>
  <si>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</si>
  <si>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</si>
  <si>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</si>
  <si>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</si>
  <si>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</si>
  <si>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</si>
  <si>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</si>
  <si>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</si>
  <si>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</si>
  <si>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</si>
  <si>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</si>
  <si>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</si>
  <si>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</si>
  <si>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</si>
  <si>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</si>
  <si>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</si>
  <si>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</si>
  <si>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</si>
  <si>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</si>
  <si>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</si>
  <si>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</si>
  <si>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</si>
  <si>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</si>
  <si>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</si>
  <si>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</si>
  <si>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</si>
  <si>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</si>
  <si>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</si>
  <si>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</si>
  <si>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</si>
  <si>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</si>
  <si>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</si>
  <si>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</si>
  <si>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</si>
  <si>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</si>
  <si>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</si>
  <si>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</si>
  <si>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</si>
  <si>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</si>
  <si>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</si>
  <si>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</si>
  <si>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</si>
  <si>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</si>
  <si>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</si>
  <si>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</si>
  <si>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</si>
  <si>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</si>
  <si>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</si>
  <si>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</si>
  <si>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</si>
  <si>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</si>
  <si>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</si>
  <si>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</si>
  <si>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</si>
  <si>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</si>
  <si>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</si>
  <si>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</si>
  <si>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</si>
  <si>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</si>
  <si>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</si>
  <si>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</si>
  <si>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</si>
  <si>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</si>
  <si>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</si>
  <si>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</si>
  <si>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</si>
  <si>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</si>
  <si>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</si>
  <si>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</si>
  <si>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</si>
  <si>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</si>
  <si>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</si>
  <si>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</si>
  <si>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</si>
  <si>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</si>
  <si>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</si>
  <si>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</si>
  <si>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</si>
  <si>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</si>
  <si>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</si>
  <si>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</si>
  <si>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</si>
  <si>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</si>
  <si>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</si>
  <si>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</si>
  <si>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</si>
  <si>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</si>
  <si>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</si>
  <si>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</si>
  <si>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</si>
  <si>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</si>
  <si>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</si>
  <si>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</si>
  <si>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</si>
  <si>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</si>
  <si>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</si>
  <si>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</si>
  <si>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</si>
  <si>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</si>
  <si>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</si>
  <si>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</si>
  <si>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</si>
  <si>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</si>
  <si>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</si>
  <si>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</si>
  <si>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</si>
  <si>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</si>
  <si>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</si>
  <si>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</si>
  <si>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</si>
  <si>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</si>
  <si>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</si>
  <si>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</si>
  <si>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</si>
  <si>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</si>
  <si>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</si>
  <si>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</si>
  <si>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</si>
  <si>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</si>
  <si>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</si>
  <si>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</si>
  <si>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</si>
  <si>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</si>
  <si>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</si>
  <si>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</si>
  <si>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</si>
  <si>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</si>
  <si>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</si>
  <si>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</si>
  <si>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</si>
  <si>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</si>
  <si>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</si>
  <si>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</si>
  <si>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</si>
  <si>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</si>
  <si>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</si>
  <si>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</si>
  <si>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</si>
  <si>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</si>
  <si>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</si>
  <si>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</si>
  <si>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</si>
  <si>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</si>
  <si>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</si>
  <si>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</si>
  <si>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</si>
  <si>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</si>
  <si>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</si>
  <si>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</si>
  <si>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</si>
  <si>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</si>
  <si>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</si>
  <si>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</si>
  <si>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</si>
  <si>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</si>
  <si>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</si>
  <si>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</si>
  <si>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</si>
  <si>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</si>
  <si>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</si>
  <si>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</si>
  <si>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</si>
  <si>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</si>
  <si>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</si>
  <si>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</si>
  <si>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</si>
  <si>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</si>
  <si>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</si>
  <si>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</si>
  <si>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</si>
  <si>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</si>
  <si>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</si>
  <si>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</si>
  <si>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</si>
  <si>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</si>
  <si>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</si>
  <si>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</si>
  <si>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</si>
  <si>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</si>
  <si>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</si>
  <si>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</si>
  <si>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</si>
  <si>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</si>
  <si>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</si>
  <si>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</si>
  <si>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</si>
  <si>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</si>
  <si>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</si>
  <si>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</si>
  <si>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</si>
  <si>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</si>
  <si>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</si>
  <si>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</si>
  <si>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</si>
  <si>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</si>
  <si>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</si>
  <si>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</si>
  <si>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</si>
  <si>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</si>
  <si>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</si>
  <si>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</si>
  <si>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</si>
  <si>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</si>
  <si>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</si>
  <si>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</si>
  <si>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</si>
  <si>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</si>
  <si>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</si>
  <si>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</si>
  <si>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</si>
  <si>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</si>
  <si>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</si>
  <si>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</si>
  <si>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</si>
  <si>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</si>
  <si>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</si>
  <si>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</si>
  <si>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</si>
  <si>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</si>
  <si>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</si>
  <si>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</si>
  <si>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</si>
  <si>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</si>
  <si>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</si>
  <si>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</si>
  <si>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</si>
  <si>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</si>
  <si>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</si>
  <si>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</si>
  <si>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</si>
  <si>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</si>
  <si>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</si>
  <si>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</si>
  <si>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</si>
  <si>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</si>
  <si>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</si>
  <si>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</si>
  <si>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</si>
  <si>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</si>
  <si>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</si>
  <si>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</si>
  <si>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</si>
  <si>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</si>
  <si>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</si>
  <si>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</si>
  <si>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</si>
  <si>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</si>
  <si>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</si>
  <si>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</si>
  <si>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</si>
  <si>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</si>
  <si>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</si>
  <si>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</si>
  <si>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</si>
  <si>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</si>
  <si>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</si>
  <si>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</si>
  <si>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</si>
  <si>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</si>
  <si>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</si>
  <si>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</si>
  <si>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</si>
  <si>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</si>
  <si>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</si>
  <si>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</si>
  <si>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</si>
  <si>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</si>
  <si>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</si>
  <si>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</si>
  <si>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</si>
  <si>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</si>
  <si>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</si>
  <si>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</si>
  <si>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</si>
  <si>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</si>
  <si>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</si>
  <si>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</si>
  <si>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</si>
  <si>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</si>
  <si>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</si>
  <si>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</si>
  <si>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</si>
  <si>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</si>
  <si>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</si>
  <si>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</si>
  <si>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</si>
  <si>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</si>
  <si>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</si>
  <si>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</si>
  <si>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</si>
  <si>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</si>
  <si>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</si>
  <si>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</si>
  <si>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</si>
  <si>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</si>
  <si>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</si>
  <si>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</si>
  <si>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</si>
  <si>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</si>
  <si>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</si>
  <si>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</si>
  <si>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</si>
  <si>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</si>
  <si>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</si>
  <si>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</si>
  <si>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</si>
  <si>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</si>
  <si>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</si>
  <si>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</si>
  <si>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</si>
  <si>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</si>
  <si>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</si>
  <si>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</si>
  <si>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</si>
  <si>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</si>
  <si>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</si>
  <si>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</si>
  <si>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</si>
  <si>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</si>
  <si>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</si>
  <si>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</si>
  <si>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</si>
  <si>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</si>
  <si>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</si>
  <si>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</si>
  <si>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</si>
  <si>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</si>
  <si>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</si>
  <si>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</si>
  <si>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</si>
  <si>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</si>
  <si>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</si>
  <si>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</si>
  <si>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</si>
  <si>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</si>
  <si>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</si>
  <si>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</si>
  <si>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</si>
  <si>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</si>
  <si>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</si>
  <si>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</si>
  <si>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</si>
  <si>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</si>
  <si>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</si>
  <si>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</si>
  <si>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</si>
  <si>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</si>
  <si>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</si>
  <si>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</si>
  <si>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</si>
  <si>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</si>
  <si>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</si>
  <si>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</si>
  <si>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</si>
  <si>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</si>
  <si>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</si>
  <si>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</si>
  <si>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</si>
  <si>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</si>
  <si>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</si>
  <si>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</si>
  <si>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</si>
  <si>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</si>
  <si>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</si>
  <si>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</si>
  <si>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</si>
  <si>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</si>
  <si>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</si>
  <si>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</si>
  <si>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</si>
  <si>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</si>
  <si>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</si>
  <si>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</si>
  <si>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</si>
  <si>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</si>
  <si>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</si>
  <si>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</si>
  <si>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</si>
  <si>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</si>
  <si>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</si>
  <si>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</si>
  <si>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</si>
  <si>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</si>
  <si>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</si>
  <si>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</si>
  <si>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</si>
  <si>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</si>
  <si>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</si>
  <si>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</si>
  <si>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</si>
  <si>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</si>
  <si>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</si>
  <si>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</si>
  <si>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</si>
  <si>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</si>
  <si>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</si>
  <si>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</si>
  <si>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</si>
  <si>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</si>
  <si>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</si>
  <si>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</si>
  <si>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</si>
  <si>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</si>
  <si>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</si>
  <si>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</si>
  <si>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</si>
  <si>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</si>
  <si>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</si>
  <si>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</si>
  <si>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</si>
  <si>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</si>
  <si>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</si>
  <si>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</si>
  <si>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</si>
  <si>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</si>
  <si>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</si>
  <si>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</si>
  <si>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</si>
  <si>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</si>
  <si>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</si>
  <si>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</si>
  <si>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</si>
  <si>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</si>
  <si>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</si>
  <si>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</si>
  <si>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</si>
  <si>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</si>
  <si>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</si>
  <si>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</si>
  <si>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</si>
  <si>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</si>
  <si>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</si>
  <si>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</si>
  <si>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</si>
  <si>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</si>
  <si>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</si>
  <si>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</si>
  <si>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</si>
  <si>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</si>
  <si>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</si>
  <si>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</si>
  <si>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</si>
  <si>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</si>
  <si>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</si>
  <si>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</si>
  <si>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</si>
  <si>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</si>
  <si>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</si>
  <si>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</si>
  <si>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</si>
  <si>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</si>
  <si>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</si>
  <si>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</si>
  <si>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</si>
  <si>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</si>
  <si>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</si>
  <si>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</si>
  <si>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</si>
  <si>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</si>
  <si>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</si>
  <si>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</si>
  <si>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</si>
  <si>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</si>
  <si>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</si>
  <si>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</si>
  <si>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</si>
  <si>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</si>
  <si>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</si>
  <si>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</si>
  <si>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</si>
  <si>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</si>
  <si>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</si>
  <si>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</si>
  <si>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</si>
  <si>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</si>
  <si>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</si>
  <si>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</si>
  <si>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</si>
  <si>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</si>
  <si>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</si>
  <si>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</si>
  <si>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</si>
  <si>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</si>
  <si>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</si>
  <si>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</si>
  <si>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</si>
  <si>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</si>
  <si>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</si>
  <si>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</si>
  <si>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</si>
  <si>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</si>
  <si>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</si>
  <si>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</si>
  <si>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</si>
  <si>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</si>
  <si>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</si>
  <si>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</si>
  <si>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</si>
  <si>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</si>
  <si>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</si>
  <si>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</si>
  <si>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</si>
  <si>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</si>
  <si>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</si>
  <si>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</si>
  <si>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</si>
  <si>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</si>
  <si>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</si>
  <si>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</si>
  <si>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</si>
  <si>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</si>
  <si>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</si>
  <si>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</si>
  <si>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</si>
  <si>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</si>
  <si>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</si>
  <si>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</si>
  <si>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</si>
  <si>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</si>
  <si>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</si>
  <si>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</si>
  <si>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</si>
  <si>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</si>
  <si>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</si>
  <si>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</si>
  <si>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</si>
  <si>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</si>
  <si>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</si>
  <si>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</si>
  <si>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</si>
  <si>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</si>
  <si>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</si>
  <si>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</si>
  <si>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</si>
  <si>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</si>
  <si>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</si>
  <si>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</si>
  <si>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</si>
  <si>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</si>
  <si>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</si>
  <si>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</si>
  <si>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</si>
  <si>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</si>
  <si>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</si>
  <si>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</si>
  <si>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</si>
  <si>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</si>
  <si>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</si>
  <si>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</si>
  <si>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</si>
  <si>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</si>
  <si>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</si>
  <si>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</si>
  <si>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</si>
  <si>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</si>
  <si>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</si>
  <si>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</si>
  <si>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</si>
  <si>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</si>
  <si>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</si>
  <si>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</si>
  <si>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</si>
  <si>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</si>
  <si>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</si>
  <si>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</si>
  <si>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</si>
  <si>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</si>
  <si>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</si>
  <si>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</si>
  <si>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</si>
  <si>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</si>
  <si>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</si>
  <si>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</si>
  <si>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</si>
  <si>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</si>
  <si>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</si>
  <si>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</si>
  <si>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</si>
  <si>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</si>
  <si>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</si>
  <si>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</si>
  <si>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</si>
  <si>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</si>
  <si>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</si>
  <si>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</si>
  <si>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</si>
  <si>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</si>
  <si>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</si>
  <si>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</si>
  <si>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</si>
  <si>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</si>
  <si>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</si>
  <si>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</si>
  <si>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</si>
  <si>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</si>
  <si>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</si>
  <si>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</si>
  <si>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</si>
  <si>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</si>
  <si>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</si>
  <si>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</si>
  <si>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</si>
  <si>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</si>
  <si>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</si>
  <si>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</si>
  <si>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</si>
  <si>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</si>
  <si>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</si>
  <si>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</si>
  <si>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</si>
  <si>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</si>
  <si>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</si>
  <si>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</si>
  <si>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</si>
  <si>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</si>
  <si>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</si>
  <si>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</si>
  <si>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</si>
  <si>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</si>
  <si>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</si>
  <si>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</si>
  <si>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</si>
  <si>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</si>
  <si>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</si>
  <si>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</si>
  <si>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</si>
  <si>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</si>
  <si>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</si>
  <si>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</si>
  <si>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</si>
  <si>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</si>
  <si>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</si>
  <si>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</si>
  <si>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</si>
  <si>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</si>
  <si>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</si>
  <si>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</si>
  <si>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</si>
  <si>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</si>
  <si>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</si>
  <si>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</si>
  <si>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</si>
  <si>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</si>
  <si>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</si>
  <si>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</si>
  <si>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</si>
  <si>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</si>
  <si>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</si>
  <si>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</si>
  <si>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</si>
  <si>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</si>
  <si>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</si>
  <si>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</si>
  <si>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</si>
  <si>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</si>
  <si>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</si>
  <si>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</si>
  <si>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</si>
  <si>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</si>
  <si>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</si>
  <si>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</si>
  <si>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</si>
  <si>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</si>
  <si>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</si>
  <si>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</si>
  <si>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</si>
  <si>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</si>
  <si>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</si>
  <si>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</si>
  <si>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</si>
  <si>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</si>
  <si>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</si>
  <si>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</si>
  <si>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</si>
  <si>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</si>
  <si>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</si>
  <si>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</si>
  <si>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</si>
  <si>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</si>
  <si>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</si>
  <si>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</si>
  <si>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</si>
  <si>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</si>
  <si>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</si>
  <si>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</si>
  <si>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</si>
  <si>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</si>
  <si>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</si>
  <si>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</si>
  <si>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</si>
  <si>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</si>
  <si>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</si>
  <si>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</si>
  <si>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</si>
  <si>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</si>
  <si>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</si>
  <si>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</si>
  <si>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</si>
  <si>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</si>
  <si>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</si>
  <si>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</si>
  <si>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</si>
  <si>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</si>
  <si>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</si>
  <si>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</si>
  <si>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</si>
  <si>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</si>
  <si>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</si>
  <si>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</si>
  <si>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</si>
  <si>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</si>
  <si>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</si>
  <si>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</si>
  <si>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</si>
  <si>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</si>
  <si>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</si>
  <si>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</si>
  <si>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</si>
  <si>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</si>
  <si>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</si>
  <si>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</si>
  <si>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</si>
  <si>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</si>
  <si>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</si>
  <si>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</si>
  <si>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</si>
  <si>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</si>
  <si>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</si>
  <si>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</si>
  <si>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</si>
  <si>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</si>
  <si>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</si>
  <si>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</si>
  <si>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</si>
  <si>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</si>
  <si>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</si>
  <si>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</si>
  <si>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</si>
  <si>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</si>
  <si>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</si>
  <si>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</si>
  <si>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</si>
  <si>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</si>
  <si>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</si>
  <si>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</si>
  <si>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</si>
  <si>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</si>
  <si>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</si>
  <si>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</si>
  <si>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</si>
  <si>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</si>
  <si>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</si>
  <si>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</si>
  <si>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</si>
  <si>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</si>
  <si>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</si>
  <si>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</si>
  <si>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</si>
  <si>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</si>
  <si>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</si>
  <si>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</si>
  <si>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</si>
  <si>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</si>
  <si>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</si>
  <si>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</si>
  <si>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</si>
  <si>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</si>
  <si>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</si>
  <si>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</si>
  <si>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</si>
  <si>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</si>
  <si>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</si>
  <si>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</si>
  <si>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</si>
  <si>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</si>
  <si>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</si>
  <si>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</si>
  <si>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</si>
  <si>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</si>
  <si>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</si>
  <si>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</si>
  <si>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</si>
  <si>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</si>
  <si>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</si>
  <si>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</si>
  <si>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</si>
  <si>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</si>
  <si>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</si>
  <si>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</si>
  <si>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</si>
  <si>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</si>
  <si>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</si>
  <si>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</si>
  <si>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</si>
  <si>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</si>
  <si>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</si>
  <si>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</si>
  <si>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</si>
  <si>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</si>
  <si>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</si>
  <si>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</si>
  <si>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</si>
  <si>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</si>
  <si>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</si>
  <si>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</si>
  <si>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</si>
  <si>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</si>
  <si>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</si>
  <si>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</si>
  <si>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</si>
  <si>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</si>
  <si>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</si>
  <si>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</si>
  <si>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</si>
  <si>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</si>
  <si>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</si>
  <si>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</si>
  <si>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</si>
  <si>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</si>
  <si>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</si>
  <si>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</si>
  <si>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</si>
  <si>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</si>
  <si>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</si>
  <si>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</si>
  <si>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</si>
  <si>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</si>
  <si>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</si>
  <si>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</si>
  <si>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</si>
  <si>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</si>
  <si>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</si>
  <si>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</si>
  <si>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</si>
  <si>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</si>
  <si>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</si>
  <si>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</si>
  <si>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</si>
  <si>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</si>
  <si>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</si>
  <si>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</si>
  <si>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</si>
  <si>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</si>
  <si>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</si>
  <si>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</si>
  <si>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</si>
  <si>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</si>
  <si>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</si>
  <si>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</si>
  <si>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</si>
  <si>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</si>
  <si>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</si>
  <si>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</si>
  <si>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</si>
  <si>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</si>
  <si>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</si>
  <si>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</si>
  <si>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</si>
  <si>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</si>
  <si>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</si>
  <si>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</si>
  <si>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</si>
  <si>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</si>
  <si>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</si>
  <si>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</si>
  <si>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</si>
  <si>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</si>
  <si>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</si>
  <si>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</si>
  <si>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</si>
  <si>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</si>
  <si>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</si>
  <si>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</si>
  <si>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</si>
  <si>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</si>
  <si>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</si>
  <si>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</si>
  <si>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</si>
  <si>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</si>
  <si>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</si>
  <si>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</si>
  <si>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</si>
  <si>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</si>
  <si>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</si>
  <si>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</si>
  <si>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</si>
  <si>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</si>
  <si>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</si>
  <si>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</si>
  <si>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</si>
  <si>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</si>
  <si>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</si>
  <si>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</si>
  <si>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</si>
  <si>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</si>
  <si>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</si>
  <si>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</si>
  <si>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</si>
  <si>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</si>
  <si>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</si>
  <si>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</si>
  <si>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</si>
  <si>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</si>
  <si>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</si>
  <si>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</si>
  <si>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</si>
  <si>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</si>
  <si>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</si>
  <si>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</si>
  <si>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</si>
  <si>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</si>
  <si>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</si>
  <si>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</si>
  <si>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</si>
  <si>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</si>
  <si>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</si>
  <si>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</si>
  <si>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</si>
  <si>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</si>
  <si>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</si>
  <si>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</si>
  <si>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</si>
  <si>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</si>
  <si>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</si>
  <si>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</si>
  <si>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</si>
  <si>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</si>
  <si>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</si>
  <si>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</si>
  <si>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</si>
  <si>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</si>
  <si>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</si>
  <si>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</si>
  <si>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</si>
  <si>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</si>
  <si>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</si>
  <si>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</si>
  <si>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</si>
  <si>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</si>
  <si>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</si>
  <si>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</si>
  <si>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</si>
  <si>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</si>
  <si>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</si>
  <si>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</si>
  <si>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</si>
  <si>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</si>
  <si>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</si>
  <si>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</si>
  <si>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</si>
  <si>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</si>
  <si>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</si>
  <si>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</si>
  <si>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</si>
  <si>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</si>
  <si>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</si>
  <si>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</si>
  <si>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</si>
  <si>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</si>
  <si>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</si>
  <si>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</si>
  <si>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</si>
  <si>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</si>
  <si>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</si>
  <si>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</si>
  <si>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</si>
  <si>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</si>
  <si>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</si>
  <si>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</si>
  <si>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</si>
  <si>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</si>
  <si>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</si>
  <si>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</si>
  <si>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</si>
  <si>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</si>
  <si>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</si>
  <si>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</si>
  <si>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</si>
  <si>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</si>
  <si>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</si>
  <si>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</si>
  <si>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</si>
  <si>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</si>
  <si>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</si>
  <si>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</si>
  <si>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</si>
  <si>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</si>
  <si>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</si>
  <si>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</si>
  <si>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</si>
  <si>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</si>
  <si>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</si>
  <si>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</si>
  <si>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</si>
  <si>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</si>
  <si>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</si>
  <si>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</si>
  <si>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</si>
  <si>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</si>
  <si>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</si>
  <si>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</si>
  <si>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</si>
  <si>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</si>
  <si>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</si>
  <si>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</si>
  <si>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</si>
  <si>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</si>
  <si>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</si>
  <si>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</si>
  <si>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</si>
  <si>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</si>
  <si>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</si>
  <si>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</si>
  <si>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</si>
  <si>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</si>
  <si>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</si>
  <si>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</si>
  <si>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</si>
  <si>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</si>
  <si>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</si>
  <si>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</si>
  <si>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</si>
  <si>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</si>
  <si>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</si>
  <si>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</si>
  <si>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</si>
  <si>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</si>
  <si>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</si>
  <si>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</si>
  <si>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</si>
  <si>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</si>
  <si>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</si>
  <si>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</si>
  <si>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</si>
  <si>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</si>
  <si>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</si>
  <si>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</si>
  <si>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</si>
  <si>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</si>
  <si>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</si>
  <si>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</si>
  <si>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</si>
  <si>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</si>
  <si>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</si>
  <si>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</si>
  <si>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</si>
  <si>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</si>
  <si>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</si>
  <si>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</si>
  <si>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</si>
  <si>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</si>
  <si>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</si>
  <si>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</si>
  <si>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</si>
  <si>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</si>
  <si>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</si>
  <si>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</si>
  <si>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</si>
  <si>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</si>
  <si>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</si>
  <si>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</si>
  <si>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</si>
  <si>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</si>
  <si>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</si>
  <si>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</si>
  <si>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</si>
  <si>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</si>
  <si>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</si>
  <si>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</si>
  <si>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</si>
  <si>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</si>
  <si>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</si>
  <si>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</si>
  <si>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</si>
  <si>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</si>
  <si>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</si>
  <si>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</si>
  <si>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</si>
  <si>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</si>
  <si>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</si>
  <si>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</si>
  <si>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</si>
  <si>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</si>
  <si>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</si>
  <si>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</si>
  <si>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</si>
  <si>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</si>
  <si>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</si>
  <si>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</si>
  <si>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</si>
  <si>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</si>
  <si>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</si>
  <si>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</si>
  <si>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</si>
  <si>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</si>
  <si>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</si>
  <si>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</si>
  <si>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</si>
  <si>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</si>
  <si>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</si>
  <si>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</si>
  <si>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</si>
  <si>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</si>
  <si>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</si>
  <si>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</si>
  <si>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</si>
  <si>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</si>
  <si>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</si>
  <si>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</si>
  <si>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</si>
  <si>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</si>
  <si>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</si>
  <si>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</si>
  <si>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</si>
  <si>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</si>
  <si>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</si>
  <si>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</si>
  <si>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</si>
  <si>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</si>
  <si>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</si>
  <si>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</si>
  <si>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</si>
  <si>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</si>
  <si>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</si>
  <si>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</si>
  <si>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</si>
  <si>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</si>
  <si>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</si>
  <si>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</si>
  <si>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</si>
  <si>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</si>
  <si>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</si>
  <si>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</si>
  <si>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</si>
  <si>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</si>
  <si>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</si>
  <si>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</si>
  <si>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</si>
  <si>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</si>
  <si>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</si>
  <si>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</si>
  <si>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</si>
  <si>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</si>
  <si>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</si>
  <si>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</si>
  <si>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</si>
  <si>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</si>
  <si>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</si>
  <si>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</si>
  <si>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</si>
  <si>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</si>
  <si>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</si>
  <si>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</si>
  <si>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</si>
  <si>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</si>
  <si>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</si>
  <si>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</si>
  <si>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</si>
  <si>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</si>
  <si>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</si>
  <si>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</si>
  <si>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</si>
  <si>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</si>
  <si>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</si>
  <si>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</si>
  <si>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</si>
  <si>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</si>
  <si>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</si>
  <si>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</si>
  <si>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</si>
  <si>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</si>
  <si>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</si>
  <si>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</si>
  <si>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</si>
  <si>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</si>
  <si>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</si>
  <si>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</si>
  <si>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</si>
  <si>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</si>
  <si>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</si>
  <si>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</si>
  <si>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</si>
  <si>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</si>
  <si>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</si>
  <si>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</si>
  <si>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</si>
  <si>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</si>
  <si>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</si>
  <si>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</si>
  <si>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</si>
  <si>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</si>
  <si>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</si>
  <si>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</si>
  <si>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</si>
  <si>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</si>
  <si>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</si>
  <si>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</si>
  <si>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</si>
  <si>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</si>
  <si>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</si>
  <si>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</si>
  <si>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</si>
  <si>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</si>
  <si>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</si>
  <si>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</si>
  <si>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</si>
  <si>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</si>
  <si>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</si>
  <si>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</si>
  <si>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</si>
  <si>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</si>
  <si>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</si>
  <si>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</si>
  <si>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</si>
  <si>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</si>
  <si>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</si>
  <si>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</si>
  <si>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</si>
  <si>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</si>
  <si>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</si>
  <si>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</si>
  <si>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</si>
  <si>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</si>
  <si>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</si>
  <si>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</si>
  <si>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</si>
  <si>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</si>
  <si>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</si>
  <si>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</si>
  <si>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</si>
  <si>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</si>
  <si>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</si>
  <si>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</si>
  <si>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</si>
  <si>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</si>
  <si>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</si>
  <si>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</si>
  <si>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</si>
  <si>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</si>
  <si>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</si>
  <si>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</si>
  <si>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</si>
  <si>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</si>
  <si>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</si>
  <si>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</si>
  <si>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</si>
  <si>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</si>
  <si>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</si>
  <si>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</si>
  <si>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</si>
  <si>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</si>
  <si>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</si>
  <si>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</si>
  <si>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</si>
  <si>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</si>
  <si>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</si>
  <si>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</si>
  <si>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</si>
  <si>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</si>
  <si>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</si>
  <si>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</si>
  <si>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</si>
  <si>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</si>
  <si>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</si>
  <si>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</si>
  <si>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</si>
  <si>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</si>
  <si>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</si>
  <si>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</si>
  <si>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</si>
  <si>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</si>
  <si>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</si>
  <si>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</si>
  <si>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</si>
  <si>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</si>
  <si>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</si>
  <si>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</si>
  <si>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</si>
  <si>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</si>
  <si>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</si>
  <si>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</si>
  <si>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</si>
  <si>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</si>
  <si>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</si>
  <si>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</si>
  <si>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</si>
  <si>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</si>
  <si>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</si>
  <si>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</si>
  <si>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</si>
  <si>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</si>
  <si>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</si>
  <si>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</si>
  <si>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</si>
  <si>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</si>
  <si>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</si>
  <si>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</si>
  <si>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</si>
  <si>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</si>
  <si>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</si>
  <si>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</si>
  <si>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</si>
  <si>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</si>
  <si>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</si>
  <si>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</si>
  <si>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</si>
  <si>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</si>
  <si>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</si>
  <si>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</si>
  <si>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</si>
  <si>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</si>
  <si>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</si>
  <si>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</si>
  <si>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</si>
  <si>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</si>
  <si>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</si>
  <si>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</si>
  <si>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</si>
  <si>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</si>
  <si>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</si>
  <si>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</si>
  <si>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</si>
  <si>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</si>
  <si>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</si>
  <si>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</si>
  <si>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</si>
  <si>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</si>
  <si>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</si>
  <si>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</si>
  <si>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</si>
  <si>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</si>
  <si>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</si>
  <si>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</si>
  <si>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</si>
  <si>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</si>
  <si>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</si>
  <si>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</si>
  <si>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</si>
  <si>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</si>
  <si>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</si>
  <si>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</si>
  <si>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</si>
  <si>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</si>
  <si>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</si>
  <si>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</si>
  <si>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</si>
  <si>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</si>
  <si>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</si>
  <si>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</si>
  <si>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</si>
  <si>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</si>
  <si>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</si>
  <si>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</si>
  <si>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</si>
  <si>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</si>
  <si>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</si>
  <si>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</si>
  <si>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</si>
  <si>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</si>
  <si>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</si>
  <si>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</si>
  <si>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</si>
  <si>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</si>
  <si>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</si>
  <si>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</si>
  <si>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</si>
  <si>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</si>
  <si>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</si>
  <si>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</si>
  <si>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</si>
  <si>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</si>
  <si>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</si>
  <si>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</si>
  <si>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</si>
  <si>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</si>
  <si>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</si>
  <si>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</si>
  <si>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</si>
  <si>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</si>
  <si>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</si>
  <si>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</si>
  <si>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</si>
  <si>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</si>
  <si>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</si>
  <si>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</si>
  <si>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</si>
  <si>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</si>
  <si>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</si>
  <si>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</si>
  <si>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</si>
  <si>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</si>
  <si>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</si>
  <si>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</si>
  <si>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</si>
  <si>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</si>
  <si>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</si>
  <si>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</si>
  <si>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</si>
  <si>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</si>
  <si>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</si>
  <si>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</si>
  <si>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</si>
  <si>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</si>
  <si>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</si>
  <si>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</si>
  <si>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</si>
  <si>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</si>
  <si>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</si>
  <si>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</si>
  <si>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</si>
  <si>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</si>
  <si>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</si>
  <si>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</si>
  <si>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</si>
  <si>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</si>
  <si>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</si>
  <si>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</si>
  <si>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</si>
  <si>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</si>
  <si>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</si>
  <si>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</si>
  <si>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</si>
  <si>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</si>
  <si>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</si>
  <si>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</si>
  <si>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</si>
  <si>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</si>
  <si>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</si>
  <si>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</si>
  <si>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</si>
  <si>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</si>
  <si>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</si>
  <si>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</si>
  <si>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</si>
  <si>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</si>
  <si>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</si>
  <si>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</si>
  <si>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</si>
  <si>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</si>
  <si>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</si>
  <si>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</si>
  <si>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</si>
  <si>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</si>
  <si>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</si>
  <si>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</si>
  <si>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</si>
  <si>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</si>
  <si>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</si>
  <si>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</si>
  <si>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</si>
  <si>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</si>
  <si>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</si>
  <si>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</si>
  <si>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</si>
  <si>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</si>
  <si>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</si>
  <si>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</si>
  <si>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</si>
  <si>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</si>
  <si>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</si>
  <si>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</si>
  <si>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</si>
  <si>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</si>
  <si>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</si>
  <si>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</si>
  <si>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</si>
  <si>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</si>
  <si>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</si>
  <si>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</si>
  <si>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</si>
  <si>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</si>
  <si>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</si>
  <si>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</si>
  <si>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</si>
  <si>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</si>
  <si>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</si>
  <si>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</si>
  <si>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</si>
  <si>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</si>
  <si>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</si>
  <si>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</si>
  <si>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</si>
  <si>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</si>
  <si>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</si>
  <si>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</si>
  <si>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</si>
  <si>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</si>
  <si>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</si>
  <si>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</si>
  <si>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</si>
  <si>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</si>
  <si>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</si>
  <si>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</si>
  <si>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</si>
  <si>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</si>
  <si>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</si>
  <si>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</si>
  <si>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</si>
  <si>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</si>
  <si>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</si>
  <si>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</si>
  <si>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</si>
  <si>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</si>
  <si>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</si>
  <si>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</si>
  <si>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</si>
  <si>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</si>
  <si>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</si>
  <si>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</si>
  <si>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</si>
  <si>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</si>
  <si>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</si>
  <si>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</si>
  <si>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</si>
  <si>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</si>
  <si>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</si>
  <si>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</si>
  <si>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</si>
  <si>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</si>
  <si>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</si>
  <si>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</si>
  <si>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</si>
  <si>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</si>
  <si>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</si>
  <si>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</si>
  <si>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</si>
  <si>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</si>
  <si>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</si>
  <si>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</si>
  <si>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</si>
  <si>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</si>
  <si>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</si>
  <si>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</si>
  <si>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</si>
  <si>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</si>
  <si>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</si>
  <si>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</si>
  <si>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</si>
  <si>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</si>
  <si>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</si>
  <si>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</si>
  <si>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</si>
  <si>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</si>
  <si>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</si>
  <si>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</si>
  <si>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</si>
  <si>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</si>
  <si>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</si>
  <si>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</si>
  <si>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</si>
  <si>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</si>
  <si>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</si>
  <si>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</si>
  <si>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</si>
  <si>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</si>
  <si>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</si>
  <si>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</si>
  <si>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</si>
  <si>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</si>
  <si>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</si>
  <si>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</si>
  <si>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</si>
  <si>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</si>
  <si>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</si>
  <si>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</si>
  <si>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</si>
  <si>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</si>
  <si>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</si>
  <si>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</si>
  <si>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</si>
  <si>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</si>
  <si>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</si>
  <si>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</si>
  <si>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</si>
  <si>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</si>
  <si>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</si>
  <si>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</si>
  <si>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</si>
  <si>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</si>
  <si>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</si>
  <si>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</si>
  <si>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</si>
  <si>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</si>
  <si>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</si>
  <si>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</si>
  <si>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</si>
  <si>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</si>
  <si>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</si>
  <si>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</si>
  <si>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</si>
  <si>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</si>
  <si>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</si>
  <si>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</si>
  <si>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</si>
  <si>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</si>
  <si>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</si>
  <si>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</si>
  <si>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</si>
  <si>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</si>
  <si>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</si>
  <si>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</si>
  <si>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</si>
  <si>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</si>
  <si>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</si>
  <si>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</si>
  <si>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</si>
  <si>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</si>
  <si>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</si>
  <si>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</si>
  <si>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</si>
  <si>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</si>
  <si>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</si>
  <si>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</si>
  <si>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</si>
  <si>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</si>
  <si>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</si>
  <si>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</si>
  <si>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</si>
  <si>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</si>
  <si>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</si>
  <si>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</si>
  <si>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</si>
  <si>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</si>
  <si>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</si>
  <si>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</si>
  <si>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</si>
  <si>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</si>
  <si>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</si>
  <si>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</si>
  <si>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</si>
  <si>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</si>
  <si>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</si>
  <si>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</si>
  <si>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</si>
  <si>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</si>
  <si>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</si>
  <si>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</si>
  <si>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</si>
  <si>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</si>
  <si>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</si>
  <si>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</si>
  <si>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</si>
  <si>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</si>
  <si>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</si>
  <si>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</si>
  <si>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</si>
  <si>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</si>
  <si>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</si>
  <si>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</si>
  <si>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</si>
  <si>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</si>
  <si>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</si>
  <si>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</si>
  <si>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</si>
  <si>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</si>
  <si>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</si>
  <si>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</si>
  <si>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</si>
  <si>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</si>
  <si>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</si>
  <si>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</si>
  <si>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</si>
  <si>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</si>
  <si>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</si>
  <si>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</si>
  <si>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</si>
  <si>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</si>
  <si>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</si>
  <si>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</si>
  <si>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</si>
  <si>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</si>
  <si>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</si>
  <si>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</si>
  <si>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</si>
  <si>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</si>
  <si>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</si>
  <si>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</si>
  <si>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</si>
  <si>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</si>
  <si>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</si>
  <si>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</si>
  <si>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</si>
  <si>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</si>
  <si>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</si>
  <si>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</si>
  <si>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</si>
  <si>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</si>
  <si>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</si>
  <si>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</si>
  <si>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</si>
  <si>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</si>
  <si>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</si>
  <si>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</si>
  <si>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</si>
  <si>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</si>
  <si>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</si>
  <si>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</si>
  <si>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</si>
  <si>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</si>
  <si>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</si>
  <si>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</si>
  <si>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</si>
  <si>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</si>
  <si>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</si>
  <si>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</si>
  <si>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</si>
  <si>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</si>
  <si>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</si>
  <si>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</si>
  <si>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</si>
  <si>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</si>
  <si>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</si>
  <si>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</si>
  <si>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</si>
  <si>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</si>
  <si>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</si>
  <si>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</si>
  <si>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</si>
  <si>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</si>
  <si>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</si>
  <si>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</si>
  <si>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</si>
  <si>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</si>
  <si>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</si>
  <si>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</si>
  <si>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</si>
  <si>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</si>
  <si>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</si>
  <si>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</si>
  <si>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</si>
  <si>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</si>
  <si>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</si>
  <si>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</si>
  <si>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</si>
  <si>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</si>
  <si>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</si>
  <si>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</si>
  <si>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</si>
  <si>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</si>
  <si>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</si>
  <si>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</si>
  <si>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</si>
  <si>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</si>
  <si>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</si>
  <si>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</si>
  <si>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</si>
  <si>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</si>
  <si>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</si>
  <si>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</si>
  <si>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</si>
  <si>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</si>
  <si>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</si>
  <si>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</si>
  <si>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</si>
  <si>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</si>
  <si>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</si>
  <si>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</si>
  <si>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</si>
  <si>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</si>
  <si>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</si>
  <si>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</si>
  <si>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</si>
  <si>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</si>
  <si>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</si>
  <si>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</si>
  <si>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</si>
  <si>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</si>
  <si>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</si>
  <si>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</si>
  <si>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</si>
  <si>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</si>
  <si>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</si>
  <si>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</si>
  <si>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</si>
  <si>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</si>
  <si>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</si>
  <si>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</si>
  <si>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</si>
  <si>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</si>
  <si>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</si>
  <si>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</si>
  <si>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</si>
  <si>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</si>
  <si>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</si>
  <si>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</si>
  <si>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</si>
  <si>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</si>
  <si>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</si>
  <si>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</si>
  <si>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</si>
  <si>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</si>
  <si>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</si>
  <si>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</si>
  <si>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</si>
  <si>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</si>
  <si>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</si>
  <si>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</si>
  <si>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</si>
  <si>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</si>
  <si>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</si>
  <si>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</si>
  <si>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</si>
  <si>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</si>
  <si>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</si>
  <si>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</si>
  <si>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</si>
  <si>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</si>
  <si>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</si>
  <si>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</si>
  <si>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</si>
  <si>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</si>
  <si>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</si>
  <si>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</si>
  <si>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</si>
  <si>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</si>
  <si>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</si>
  <si>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</si>
  <si>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</si>
  <si>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</si>
  <si>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</si>
  <si>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</si>
  <si>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</si>
  <si>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</si>
  <si>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</si>
  <si>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</si>
  <si>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</si>
  <si>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</si>
  <si>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</si>
  <si>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</si>
  <si>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</si>
  <si>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</si>
  <si>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</si>
  <si>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</si>
  <si>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</si>
  <si>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</si>
  <si>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</si>
  <si>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</si>
  <si>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</si>
  <si>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</si>
  <si>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</si>
  <si>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</si>
  <si>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</si>
  <si>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</si>
  <si>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</si>
  <si>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</si>
  <si>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</si>
  <si>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</si>
  <si>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</si>
  <si>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</si>
  <si>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</si>
  <si>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</si>
  <si>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</si>
  <si>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</si>
  <si>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</si>
  <si>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</si>
  <si>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</si>
  <si>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</si>
  <si>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</si>
  <si>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</si>
  <si>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</si>
  <si>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</si>
  <si>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</si>
  <si>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</si>
  <si>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</si>
  <si>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</si>
  <si>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</si>
  <si>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</si>
  <si>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</si>
  <si>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</si>
  <si>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</si>
  <si>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</si>
  <si>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</si>
  <si>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</si>
  <si>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</si>
  <si>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</si>
  <si>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</si>
  <si>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</si>
  <si>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</si>
  <si>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</si>
  <si>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</si>
  <si>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</si>
  <si>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</si>
  <si>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</si>
  <si>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</si>
  <si>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</si>
  <si>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</si>
  <si>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</si>
  <si>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</si>
  <si>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</si>
  <si>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</si>
  <si>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</si>
  <si>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</si>
  <si>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</si>
  <si>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</si>
  <si>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</si>
  <si>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</si>
  <si>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</si>
  <si>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</si>
  <si>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</si>
  <si>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</si>
  <si>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</si>
  <si>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</si>
  <si>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</si>
  <si>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</si>
  <si>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</si>
  <si>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</si>
  <si>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</si>
  <si>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</si>
  <si>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</si>
  <si>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</si>
  <si>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</si>
  <si>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</si>
  <si>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</si>
  <si>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</si>
  <si>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</si>
  <si>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</si>
  <si>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</si>
  <si>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</si>
  <si>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</si>
  <si>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</si>
  <si>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</si>
  <si>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</si>
  <si>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</si>
  <si>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</si>
  <si>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</si>
  <si>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</si>
  <si>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</si>
  <si>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</si>
  <si>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</si>
  <si>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</si>
  <si>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</si>
  <si>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</si>
  <si>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</si>
  <si>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</si>
  <si>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</si>
  <si>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</si>
  <si>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</si>
  <si>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</si>
  <si>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</si>
  <si>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</si>
  <si>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</si>
  <si>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</si>
  <si>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</si>
  <si>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</si>
  <si>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</si>
  <si>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</si>
  <si>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</si>
  <si>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</si>
  <si>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</si>
  <si>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</si>
  <si>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</si>
  <si>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</si>
  <si>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</si>
  <si>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</si>
  <si>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</si>
  <si>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</si>
  <si>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</si>
  <si>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</si>
  <si>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</si>
  <si>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</si>
  <si>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</si>
  <si>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</si>
  <si>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</si>
  <si>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</si>
  <si>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</si>
  <si>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</si>
  <si>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</si>
  <si>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</si>
  <si>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</si>
  <si>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</si>
  <si>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</si>
  <si>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</si>
  <si>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</si>
  <si>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</si>
  <si>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</si>
  <si>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</si>
  <si>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</si>
  <si>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</si>
  <si>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</si>
  <si>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</si>
  <si>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</si>
  <si>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</si>
  <si>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</si>
  <si>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</si>
  <si>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</si>
  <si>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</si>
  <si>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</si>
  <si>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</si>
  <si>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</si>
  <si>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</si>
  <si>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</si>
  <si>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</si>
  <si>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</si>
  <si>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</si>
  <si>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</si>
  <si>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</si>
  <si>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</si>
  <si>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</si>
  <si>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</si>
  <si>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</si>
  <si>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</si>
  <si>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</si>
  <si>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</si>
  <si>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</si>
  <si>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</si>
  <si>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</si>
  <si>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</si>
  <si>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</si>
  <si>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</si>
  <si>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</si>
  <si>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</si>
  <si>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</si>
  <si>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</si>
  <si>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</si>
  <si>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</si>
  <si>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</si>
  <si>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</si>
  <si>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</si>
  <si>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</si>
  <si>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</si>
  <si>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</si>
  <si>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</si>
  <si>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</si>
  <si>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</si>
  <si>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</si>
  <si>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</si>
  <si>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</si>
  <si>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</si>
  <si>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</si>
  <si>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</si>
  <si>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</si>
  <si>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</si>
  <si>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</si>
  <si>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</si>
  <si>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</si>
  <si>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</si>
  <si>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</si>
  <si>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</si>
  <si>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</si>
  <si>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</si>
  <si>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</si>
  <si>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</si>
  <si>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</si>
  <si>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</si>
  <si>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</si>
  <si>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</si>
  <si>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</si>
  <si>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</si>
  <si>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</si>
  <si>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</si>
  <si>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</si>
  <si>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</si>
  <si>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</si>
  <si>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</si>
  <si>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</si>
  <si>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</si>
  <si>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</si>
  <si>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</si>
  <si>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</si>
  <si>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</si>
  <si>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</si>
  <si>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</si>
  <si>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</si>
  <si>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</si>
  <si>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</si>
  <si>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</si>
  <si>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</si>
  <si>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</si>
  <si>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</si>
  <si>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</si>
  <si>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</si>
  <si>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</si>
  <si>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</si>
  <si>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</si>
  <si>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</si>
  <si>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</si>
  <si>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</si>
  <si>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</si>
  <si>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</si>
  <si>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</si>
  <si>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</si>
  <si>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</si>
  <si>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</si>
  <si>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</si>
  <si>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</si>
  <si>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</si>
  <si>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</si>
  <si>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</si>
  <si>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</si>
  <si>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</si>
  <si>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</si>
  <si>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</si>
  <si>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</si>
  <si>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</si>
  <si>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</si>
  <si>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</si>
  <si>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</si>
  <si>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</si>
  <si>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</si>
  <si>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</si>
  <si>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</si>
  <si>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</si>
  <si>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</si>
  <si>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</si>
  <si>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</si>
  <si>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</si>
  <si>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</si>
  <si>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</si>
  <si>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</si>
  <si>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</si>
  <si>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</si>
  <si>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</si>
  <si>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</si>
  <si>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</si>
  <si>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</si>
  <si>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</si>
  <si>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</si>
  <si>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</si>
  <si>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</si>
  <si>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</si>
  <si>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</si>
  <si>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</si>
  <si>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</si>
  <si>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</si>
  <si>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</si>
  <si>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</si>
  <si>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</si>
  <si>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</si>
  <si>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</si>
  <si>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</si>
  <si>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</si>
  <si>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</si>
  <si>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</si>
  <si>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</si>
  <si>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</si>
  <si>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</si>
  <si>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</si>
  <si>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</si>
  <si>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</si>
  <si>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</si>
  <si>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</si>
  <si>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</si>
  <si>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</si>
  <si>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</si>
  <si>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</si>
  <si>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</si>
  <si>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</si>
  <si>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</si>
  <si>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</si>
  <si>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</si>
  <si>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</si>
  <si>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</si>
  <si>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</si>
  <si>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</si>
  <si>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</si>
  <si>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</si>
  <si>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</si>
  <si>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</si>
  <si>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</si>
  <si>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</si>
  <si>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</si>
  <si>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</si>
  <si>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</si>
  <si>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</si>
  <si>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</si>
  <si>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</si>
  <si>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</si>
  <si>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</si>
  <si>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</si>
  <si>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</si>
  <si>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</si>
  <si>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</si>
  <si>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</si>
  <si>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</si>
  <si>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</si>
  <si>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</si>
  <si>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</si>
  <si>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</si>
  <si>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</si>
  <si>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</si>
  <si>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</si>
  <si>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</si>
  <si>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</si>
  <si>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</si>
  <si>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</si>
  <si>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</si>
  <si>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</si>
  <si>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</si>
  <si>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</si>
  <si>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</si>
  <si>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</si>
  <si>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</si>
  <si>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</si>
  <si>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</si>
  <si>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</si>
  <si>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</si>
  <si>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</si>
  <si>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</si>
  <si>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</si>
  <si>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</si>
  <si>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</si>
  <si>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</si>
  <si>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</si>
  <si>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</si>
  <si>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</si>
  <si>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</si>
  <si>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</si>
  <si>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</si>
  <si>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</si>
  <si>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</si>
  <si>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</si>
  <si>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</si>
  <si>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</si>
  <si>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</si>
  <si>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</si>
  <si>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</si>
  <si>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</si>
  <si>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</si>
  <si>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</si>
  <si>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</si>
  <si>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</si>
  <si>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</si>
  <si>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</si>
  <si>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</si>
  <si>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</si>
  <si>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</si>
  <si>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</si>
  <si>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</si>
  <si>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</si>
  <si>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</si>
  <si>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</si>
  <si>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</si>
  <si>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</si>
  <si>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</si>
  <si>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</si>
  <si>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</si>
  <si>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</si>
  <si>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</si>
  <si>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</si>
  <si>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</si>
  <si>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</si>
  <si>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</si>
  <si>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</si>
  <si>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</si>
  <si>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</si>
  <si>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</si>
  <si>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</si>
  <si>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</si>
  <si>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</si>
  <si>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</si>
  <si>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</si>
  <si>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</si>
  <si>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</si>
  <si>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</si>
  <si>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</si>
  <si>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</si>
  <si>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</si>
  <si>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</si>
  <si>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</si>
  <si>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</si>
  <si>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</si>
  <si>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</si>
  <si>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</si>
  <si>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</si>
  <si>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</si>
  <si>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</si>
  <si>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</si>
  <si>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</si>
  <si>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</si>
  <si>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</si>
  <si>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</si>
  <si>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</si>
  <si>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</si>
  <si>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</si>
  <si>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</si>
  <si>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</si>
  <si>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</si>
  <si>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</si>
  <si>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</si>
  <si>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</si>
  <si>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</si>
  <si>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</si>
  <si>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</si>
  <si>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</si>
  <si>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</si>
  <si>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</si>
  <si>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</si>
  <si>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</si>
  <si>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</si>
  <si>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</si>
  <si>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</si>
  <si>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</si>
  <si>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</si>
  <si>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</si>
  <si>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</si>
  <si>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</si>
  <si>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</si>
  <si>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</si>
  <si>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</si>
  <si>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</si>
  <si>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</si>
  <si>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</si>
  <si>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</si>
  <si>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</si>
  <si>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</si>
  <si>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</si>
  <si>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</si>
  <si>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</si>
  <si>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</si>
  <si>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</si>
  <si>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</si>
  <si>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</si>
  <si>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</si>
  <si>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</si>
  <si>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</si>
  <si>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</si>
  <si>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</si>
  <si>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</si>
  <si>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</si>
  <si>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</si>
  <si>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</si>
  <si>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</si>
  <si>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</si>
  <si>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</si>
  <si>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</si>
  <si>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</si>
  <si>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</si>
  <si>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</si>
  <si>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</si>
  <si>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</si>
  <si>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</si>
  <si>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</si>
  <si>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</si>
  <si>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</si>
  <si>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</si>
  <si>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</si>
  <si>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</si>
  <si>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</si>
  <si>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</si>
  <si>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</si>
  <si>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</si>
  <si>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</si>
  <si>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</si>
  <si>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</si>
  <si>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</si>
  <si>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</si>
  <si>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</si>
  <si>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</si>
  <si>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</si>
  <si>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</si>
  <si>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</si>
  <si>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</si>
  <si>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</si>
  <si>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</si>
  <si>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</si>
  <si>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</si>
  <si>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</si>
  <si>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</si>
  <si>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</si>
  <si>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</si>
  <si>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</si>
  <si>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</si>
  <si>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</si>
  <si>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</si>
  <si>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</si>
  <si>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</si>
  <si>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</si>
  <si>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</si>
  <si>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</si>
  <si>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</si>
  <si>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</si>
  <si>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</si>
  <si>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</si>
  <si>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</si>
  <si>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</si>
  <si>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</si>
  <si>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</si>
  <si>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</si>
  <si>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</si>
  <si>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</si>
  <si>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</si>
  <si>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</si>
  <si>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</si>
  <si>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</si>
  <si>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</si>
  <si>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</si>
  <si>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</si>
  <si>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</si>
  <si>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</si>
  <si>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</si>
  <si>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</si>
  <si>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</si>
  <si>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</si>
  <si>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</si>
  <si>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</si>
  <si>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</si>
  <si>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</si>
  <si>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</si>
  <si>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</si>
  <si>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</si>
  <si>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</si>
  <si>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</si>
  <si>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</si>
  <si>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</si>
  <si>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</si>
  <si>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</si>
  <si>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</si>
  <si>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</si>
  <si>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</si>
  <si>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</si>
  <si>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</si>
  <si>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</si>
  <si>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</si>
  <si>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</si>
  <si>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</si>
  <si>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</si>
  <si>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</si>
  <si>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</si>
  <si>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</si>
  <si>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</si>
  <si>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</si>
  <si>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</si>
  <si>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</si>
  <si>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</si>
  <si>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</si>
  <si>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</si>
  <si>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</si>
  <si>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</si>
  <si>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</si>
  <si>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</si>
  <si>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</si>
  <si>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</si>
  <si>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</si>
  <si>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</si>
  <si>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</si>
  <si>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</si>
  <si>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</si>
  <si>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</si>
  <si>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</si>
  <si>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</si>
  <si>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</si>
  <si>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</si>
  <si>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</si>
  <si>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</si>
  <si>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</si>
  <si>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</si>
  <si>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</si>
  <si>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</si>
  <si>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</si>
  <si>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</si>
  <si>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</si>
  <si>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</si>
  <si>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</si>
  <si>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</si>
  <si>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</si>
  <si>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</si>
  <si>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</si>
  <si>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</si>
  <si>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</si>
  <si>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</si>
  <si>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</si>
  <si>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</si>
  <si>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</si>
  <si>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</si>
  <si>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</si>
  <si>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</si>
  <si>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</si>
  <si>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</si>
  <si>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</si>
  <si>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</si>
  <si>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</si>
  <si>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</si>
  <si>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</si>
  <si>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</si>
  <si>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</si>
  <si>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</si>
  <si>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</si>
  <si>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</si>
  <si>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</si>
  <si>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</si>
  <si>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</si>
  <si>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</si>
  <si>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</si>
  <si>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</si>
  <si>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</si>
  <si>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</si>
  <si>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</si>
  <si>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</si>
  <si>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</si>
  <si>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</si>
  <si>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</si>
  <si>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</si>
  <si>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</si>
  <si>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</si>
  <si>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</si>
  <si>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</si>
  <si>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</si>
  <si>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</si>
  <si>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</si>
  <si>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</si>
  <si>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</si>
  <si>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</si>
  <si>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</si>
  <si>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</si>
  <si>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</si>
  <si>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</si>
  <si>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</si>
  <si>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</si>
  <si>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</si>
  <si>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</si>
  <si>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</si>
  <si>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</si>
  <si>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</si>
  <si>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</si>
  <si>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</si>
  <si>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</si>
  <si>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</si>
  <si>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</si>
  <si>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</si>
  <si>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</si>
  <si>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</si>
  <si>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</si>
  <si>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</si>
  <si>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</si>
  <si>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</si>
  <si>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</si>
  <si>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</si>
  <si>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</si>
  <si>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</si>
  <si>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</si>
  <si>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</si>
  <si>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</si>
  <si>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</si>
  <si>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</si>
  <si>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</si>
  <si>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</si>
  <si>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</si>
  <si>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</si>
  <si>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</si>
  <si>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</si>
  <si>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</si>
  <si>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</si>
  <si>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</si>
  <si>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</si>
  <si>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</si>
  <si>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</si>
  <si>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</si>
  <si>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</si>
  <si>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</si>
  <si>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</si>
  <si>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</si>
  <si>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</si>
  <si>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</si>
  <si>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</si>
  <si>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</si>
  <si>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</si>
  <si>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</si>
  <si>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</si>
  <si>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</si>
  <si>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</si>
  <si>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</si>
  <si>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</si>
  <si>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</si>
  <si>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</si>
  <si>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</si>
  <si>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</si>
  <si>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</si>
  <si>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</si>
  <si>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</si>
  <si>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</si>
  <si>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</si>
  <si>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</si>
  <si>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</si>
  <si>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</si>
  <si>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</si>
  <si>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</si>
  <si>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</si>
  <si>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</si>
  <si>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</si>
  <si>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</si>
  <si>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</si>
  <si>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</si>
  <si>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</si>
  <si>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</si>
  <si>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</si>
  <si>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</si>
  <si>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</si>
  <si>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</si>
  <si>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</si>
  <si>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</si>
  <si>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</si>
  <si>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</si>
  <si>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</si>
  <si>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</si>
  <si>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</si>
  <si>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</si>
  <si>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</si>
  <si>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</si>
  <si>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</si>
  <si>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</si>
  <si>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</si>
  <si>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</si>
  <si>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</si>
  <si>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</si>
  <si>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</si>
  <si>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</si>
  <si>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</si>
  <si>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</si>
  <si>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</si>
  <si>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</si>
  <si>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</si>
  <si>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</si>
  <si>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</si>
  <si>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</si>
  <si>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</si>
  <si>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</si>
  <si>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</si>
  <si>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</si>
  <si>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</si>
  <si>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</si>
  <si>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</si>
  <si>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</si>
  <si>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</si>
  <si>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</si>
  <si>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</si>
  <si>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</si>
  <si>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</si>
  <si>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</si>
  <si>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</si>
  <si>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</si>
  <si>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</si>
  <si>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</si>
  <si>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</si>
  <si>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</si>
  <si>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</si>
  <si>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</si>
  <si>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</si>
  <si>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</si>
  <si>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</si>
  <si>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</si>
  <si>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</si>
  <si>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</si>
  <si>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</si>
  <si>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</si>
  <si>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</si>
  <si>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</si>
  <si>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</si>
  <si>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</si>
  <si>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</si>
  <si>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</si>
  <si>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</si>
  <si>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</si>
  <si>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</si>
  <si>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</si>
  <si>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</si>
  <si>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</si>
  <si>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</si>
  <si>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</si>
  <si>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</si>
  <si>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</si>
  <si>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</si>
  <si>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</si>
  <si>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</si>
  <si>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</si>
  <si>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</si>
  <si>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</si>
  <si>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</si>
  <si>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</si>
  <si>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</si>
  <si>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</si>
  <si>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</si>
  <si>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</si>
  <si>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</si>
  <si>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</si>
  <si>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</si>
  <si>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</si>
  <si>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</si>
  <si>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</si>
  <si>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</si>
  <si>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</si>
  <si>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</si>
  <si>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</si>
  <si>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</si>
  <si>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</si>
  <si>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</si>
  <si>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</si>
  <si>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</si>
  <si>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</si>
  <si>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</si>
  <si>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</si>
  <si>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</si>
  <si>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</si>
  <si>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</si>
  <si>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</si>
  <si>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</si>
  <si>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</si>
  <si>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</si>
  <si>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</si>
  <si>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</si>
  <si>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</si>
  <si>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</si>
  <si>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</si>
  <si>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</si>
  <si>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</si>
  <si>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</si>
  <si>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</si>
  <si>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</si>
  <si>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</si>
  <si>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</si>
  <si>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</si>
  <si>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</si>
  <si>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</si>
  <si>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</si>
  <si>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</si>
  <si>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</si>
  <si>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</si>
  <si>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</si>
  <si>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</si>
  <si>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</si>
  <si>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</si>
  <si>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</si>
  <si>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</si>
  <si>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</si>
  <si>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</si>
  <si>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</si>
  <si>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</si>
  <si>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</si>
  <si>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</si>
  <si>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</si>
  <si>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</si>
  <si>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</si>
  <si>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</si>
  <si>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</si>
  <si>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</si>
  <si>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</si>
  <si>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</si>
  <si>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</si>
  <si>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</si>
  <si>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</si>
  <si>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</si>
  <si>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</si>
  <si>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</si>
  <si>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</si>
  <si>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</si>
  <si>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</si>
  <si>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</si>
  <si>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</si>
  <si>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</si>
  <si>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</si>
  <si>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</si>
  <si>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</si>
  <si>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</si>
  <si>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</si>
  <si>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</si>
  <si>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</si>
  <si>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</si>
  <si>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</si>
  <si>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</si>
  <si>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</si>
  <si>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</si>
  <si>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</si>
  <si>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</si>
  <si>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</si>
  <si>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</si>
  <si>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</si>
  <si>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</si>
  <si>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</si>
  <si>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</si>
  <si>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</si>
  <si>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</si>
  <si>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</si>
  <si>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</si>
  <si>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</si>
  <si>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</si>
  <si>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</si>
  <si>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</si>
  <si>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</si>
  <si>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</si>
  <si>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</si>
  <si>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</si>
  <si>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</si>
  <si>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</si>
  <si>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</si>
  <si>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</si>
  <si>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</si>
  <si>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</si>
  <si>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</si>
  <si>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</si>
  <si>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</si>
  <si>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</si>
  <si>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</si>
  <si>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</si>
  <si>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</si>
  <si>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</si>
  <si>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</si>
  <si>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</si>
  <si>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</si>
  <si>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</si>
  <si>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</si>
  <si>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</si>
  <si>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</si>
  <si>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</si>
  <si>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</si>
  <si>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</si>
  <si>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</si>
  <si>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</si>
  <si>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</si>
  <si>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</si>
  <si>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</si>
  <si>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</si>
  <si>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</si>
  <si>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</si>
  <si>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</si>
  <si>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</si>
  <si>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</si>
  <si>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</si>
  <si>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</si>
  <si>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</si>
  <si>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</si>
  <si>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</si>
  <si>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</si>
  <si>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</si>
  <si>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</si>
  <si>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</si>
  <si>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</si>
  <si>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</si>
  <si>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</si>
  <si>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</si>
  <si>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</si>
  <si>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</si>
  <si>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</si>
  <si>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</si>
  <si>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</si>
  <si>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</si>
  <si>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</si>
  <si>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</si>
  <si>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</si>
  <si>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</si>
  <si>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</si>
  <si>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</si>
  <si>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</si>
  <si>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</si>
  <si>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</si>
  <si>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</si>
  <si>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</si>
  <si>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</si>
  <si>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</si>
  <si>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</si>
  <si>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</si>
  <si>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</si>
  <si>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</si>
  <si>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</si>
  <si>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</si>
  <si>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</si>
  <si>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</si>
  <si>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</si>
  <si>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</si>
  <si>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</si>
  <si>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</si>
  <si>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</si>
  <si>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</si>
  <si>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</si>
  <si>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</si>
  <si>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</si>
  <si>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</si>
  <si>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</si>
  <si>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</si>
  <si>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</si>
  <si>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</si>
  <si>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</si>
  <si>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</si>
  <si>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</si>
  <si>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</si>
  <si>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</si>
  <si>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</si>
  <si>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</si>
  <si>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</si>
  <si>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</si>
  <si>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</si>
  <si>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</si>
  <si>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</si>
  <si>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</si>
  <si>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</si>
  <si>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</si>
  <si>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</si>
  <si>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</si>
  <si>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</si>
  <si>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</si>
  <si>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</si>
  <si>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</si>
  <si>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</si>
  <si>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</si>
  <si>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</si>
  <si>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</si>
  <si>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</si>
  <si>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</si>
  <si>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</si>
  <si>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</si>
  <si>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</si>
  <si>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</si>
  <si>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</si>
  <si>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</si>
  <si>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</si>
  <si>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</si>
  <si>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</si>
  <si>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</si>
  <si>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</si>
  <si>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</si>
  <si>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</si>
  <si>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</si>
  <si>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</si>
  <si>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</si>
  <si>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</si>
  <si>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</si>
  <si>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</si>
  <si>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</si>
  <si>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</si>
  <si>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</si>
  <si>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</si>
  <si>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</si>
  <si>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</si>
  <si>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</si>
  <si>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</si>
  <si>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</si>
  <si>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</si>
  <si>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</si>
  <si>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</si>
  <si>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</si>
  <si>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</si>
  <si>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</si>
  <si>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</si>
  <si>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</si>
  <si>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</si>
  <si>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</si>
  <si>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</si>
  <si>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</si>
  <si>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</si>
  <si>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</si>
  <si>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</si>
  <si>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</si>
  <si>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</si>
  <si>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</si>
  <si>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</si>
  <si>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</si>
  <si>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</si>
  <si>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</si>
  <si>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</si>
  <si>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</si>
  <si>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</si>
  <si>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</si>
  <si>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</si>
  <si>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</si>
  <si>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</si>
  <si>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</si>
  <si>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</si>
  <si>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</si>
  <si>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</si>
  <si>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</si>
  <si>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</si>
  <si>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</si>
  <si>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</si>
  <si>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</si>
  <si>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</si>
  <si>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</si>
  <si>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</si>
  <si>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</si>
  <si>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</si>
  <si>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</si>
  <si>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</si>
  <si>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</si>
  <si>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</si>
  <si>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</si>
  <si>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</si>
  <si>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</si>
  <si>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</si>
  <si>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</si>
  <si>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</si>
  <si>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</si>
  <si>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</si>
  <si>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</si>
  <si>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</si>
  <si>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</si>
  <si>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</si>
  <si>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</si>
  <si>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</si>
  <si>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</si>
  <si>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</si>
  <si>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</si>
  <si>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</si>
  <si>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</si>
  <si>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</si>
  <si>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</si>
  <si>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</si>
  <si>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</si>
  <si>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</si>
  <si>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</si>
  <si>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</si>
  <si>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</si>
  <si>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</si>
  <si>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</si>
  <si>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</si>
  <si>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</si>
  <si>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</si>
  <si>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</si>
  <si>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</si>
  <si>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</si>
  <si>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</si>
  <si>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</si>
  <si>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</si>
  <si>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</si>
  <si>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</si>
  <si>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</si>
  <si>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</si>
  <si>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</si>
  <si>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</si>
  <si>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</si>
  <si>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</si>
  <si>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</si>
  <si>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</si>
  <si>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</si>
  <si>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</si>
  <si>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</si>
  <si>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</si>
  <si>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</si>
  <si>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</si>
  <si>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</si>
  <si>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</si>
  <si>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</si>
  <si>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</si>
  <si>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</si>
  <si>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</si>
  <si>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</si>
  <si>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</si>
  <si>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</si>
  <si>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</si>
  <si>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</si>
  <si>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</si>
  <si>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</si>
  <si>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</si>
  <si>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</si>
  <si>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</si>
  <si>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</si>
  <si>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</si>
  <si>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</si>
  <si>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</si>
  <si>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</si>
  <si>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</si>
  <si>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</si>
  <si>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</si>
  <si>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</si>
  <si>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</si>
  <si>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</si>
  <si>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</si>
  <si>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</si>
  <si>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</si>
  <si>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</si>
  <si>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</si>
  <si>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</si>
  <si>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</si>
  <si>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</si>
  <si>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</si>
  <si>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</si>
  <si>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</si>
  <si>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</si>
  <si>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</si>
  <si>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</si>
  <si>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</si>
  <si>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</si>
  <si>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</si>
  <si>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</si>
  <si>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</si>
  <si>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</si>
  <si>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</si>
  <si>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</si>
  <si>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</si>
  <si>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</si>
  <si>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</si>
  <si>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</si>
  <si>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</si>
  <si>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</si>
  <si>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</si>
  <si>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</si>
  <si>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</si>
  <si>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</si>
  <si>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</si>
  <si>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</si>
  <si>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</si>
  <si>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</si>
  <si>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</si>
  <si>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</si>
  <si>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</si>
  <si>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</si>
  <si>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</si>
  <si>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</si>
  <si>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</si>
  <si>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</si>
  <si>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</si>
  <si>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</si>
  <si>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</si>
  <si>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</si>
  <si>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</si>
  <si>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</si>
  <si>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</si>
  <si>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</si>
  <si>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</si>
  <si>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</si>
  <si>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</si>
  <si>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</si>
  <si>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</si>
  <si>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</si>
  <si>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</si>
  <si>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</si>
  <si>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</si>
  <si>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</si>
  <si>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</si>
  <si>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</si>
  <si>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</si>
  <si>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</si>
  <si>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</si>
  <si>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</si>
  <si>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</si>
  <si>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</si>
  <si>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</si>
  <si>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</si>
  <si>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</si>
  <si>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</si>
  <si>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</si>
  <si>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</si>
  <si>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</si>
  <si>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</si>
  <si>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</si>
  <si>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</si>
  <si>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</si>
  <si>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</si>
  <si>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</si>
  <si>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</si>
  <si>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</si>
  <si>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</si>
  <si>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</si>
  <si>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</si>
  <si>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</si>
  <si>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</si>
  <si>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</si>
  <si>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</si>
  <si>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</si>
  <si>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</si>
  <si>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</si>
  <si>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</si>
  <si>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</si>
  <si>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</si>
  <si>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</si>
  <si>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</si>
  <si>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</si>
  <si>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</si>
  <si>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</si>
  <si>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</si>
  <si>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</si>
  <si>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</si>
  <si>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</si>
  <si>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</si>
  <si>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</si>
  <si>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</si>
  <si>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</si>
  <si>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</si>
  <si>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</si>
  <si>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</si>
  <si>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</si>
  <si>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</si>
  <si>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</si>
  <si>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</si>
  <si>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</si>
  <si>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</si>
  <si>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</si>
  <si>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</si>
  <si>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</si>
  <si>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</si>
  <si>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</si>
  <si>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</si>
  <si>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</si>
  <si>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</si>
  <si>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</si>
  <si>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</si>
  <si>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</si>
  <si>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</si>
  <si>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</si>
  <si>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</si>
  <si>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</si>
  <si>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</si>
  <si>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</si>
  <si>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</si>
  <si>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</si>
  <si>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</si>
  <si>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</si>
  <si>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</si>
  <si>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</si>
  <si>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</si>
  <si>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</si>
  <si>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</si>
  <si>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</si>
  <si>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</si>
  <si>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</si>
  <si>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</si>
  <si>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</si>
  <si>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</si>
  <si>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</si>
  <si>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</si>
  <si>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</si>
  <si>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</si>
  <si>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</si>
  <si>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</si>
  <si>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</si>
  <si>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</si>
  <si>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</si>
  <si>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</si>
  <si>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</si>
  <si>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</si>
  <si>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</si>
  <si>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</si>
  <si>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</si>
  <si>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</si>
  <si>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</si>
  <si>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</si>
  <si>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</si>
  <si>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</si>
  <si>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</si>
  <si>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</si>
  <si>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</si>
  <si>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</si>
  <si>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</si>
  <si>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</si>
  <si>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</si>
  <si>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</si>
  <si>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</si>
  <si>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</si>
  <si>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</si>
  <si>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</si>
  <si>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</si>
  <si>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</si>
  <si>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</si>
  <si>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</si>
  <si>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</si>
  <si>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</si>
  <si>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</si>
  <si>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</si>
  <si>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</si>
  <si>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</si>
  <si>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</si>
  <si>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</si>
  <si>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</si>
  <si>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</si>
  <si>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</si>
  <si>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</si>
  <si>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</si>
  <si>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</si>
  <si>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</si>
  <si>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</si>
  <si>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</si>
  <si>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</si>
  <si>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</si>
  <si>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</si>
  <si>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</si>
  <si>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</si>
  <si>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</si>
  <si>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</si>
  <si>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</si>
  <si>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</si>
  <si>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</si>
  <si>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</si>
  <si>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</si>
  <si>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</si>
  <si>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</si>
  <si>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</si>
  <si>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</si>
  <si>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</si>
  <si>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</si>
  <si>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</si>
  <si>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</si>
  <si>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</si>
  <si>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</si>
  <si>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</si>
  <si>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</si>
  <si>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</si>
  <si>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</si>
  <si>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</si>
  <si>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</si>
  <si>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</si>
  <si>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</si>
  <si>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</si>
  <si>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</si>
  <si>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</si>
  <si>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</si>
  <si>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</si>
  <si>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</si>
  <si>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</si>
  <si>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</si>
  <si>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</si>
  <si>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</si>
  <si>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</si>
  <si>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</si>
  <si>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</si>
  <si>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</si>
  <si>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</si>
  <si>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</si>
  <si>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</si>
  <si>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</si>
  <si>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</si>
  <si>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</si>
  <si>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</si>
  <si>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</si>
  <si>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</si>
  <si>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</si>
  <si>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</si>
  <si>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</si>
  <si>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</si>
  <si>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</si>
  <si>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</si>
  <si>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</si>
  <si>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</si>
  <si>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</si>
  <si>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</si>
  <si>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</si>
  <si>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</si>
  <si>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</si>
  <si>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</si>
  <si>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</si>
  <si>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</si>
  <si>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</si>
  <si>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</si>
  <si>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</si>
  <si>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</si>
  <si>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</si>
  <si>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</si>
  <si>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</si>
  <si>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</si>
  <si>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</si>
  <si>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</si>
  <si>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</si>
  <si>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</si>
  <si>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</si>
  <si>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</si>
  <si>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</si>
  <si>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</si>
  <si>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</si>
  <si>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</si>
  <si>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</si>
  <si>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</si>
  <si>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</si>
  <si>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</si>
  <si>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</si>
  <si>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</si>
  <si>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</si>
  <si>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</si>
  <si>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</si>
  <si>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</si>
  <si>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</si>
  <si>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</si>
  <si>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</si>
  <si>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</si>
  <si>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</si>
  <si>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</si>
  <si>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</si>
  <si>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</si>
  <si>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</si>
  <si>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</si>
  <si>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</si>
  <si>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</si>
  <si>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</si>
  <si>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</si>
  <si>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</si>
  <si>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</si>
  <si>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</si>
  <si>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</si>
  <si>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</si>
  <si>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</si>
  <si>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</si>
  <si>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</si>
  <si>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</si>
  <si>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</si>
  <si>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</si>
  <si>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</si>
  <si>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</si>
  <si>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</si>
  <si>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</si>
  <si>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</si>
  <si>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</si>
  <si>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</si>
  <si>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</si>
  <si>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</si>
  <si>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</si>
  <si>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</si>
  <si>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</si>
  <si>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</si>
  <si>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</si>
  <si>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</si>
  <si>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</si>
  <si>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</si>
  <si>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</si>
  <si>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</si>
  <si>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</si>
  <si>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</si>
  <si>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</si>
  <si>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</si>
  <si>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</si>
  <si>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</si>
  <si>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</si>
  <si>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</si>
  <si>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</si>
  <si>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</si>
  <si>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</si>
  <si>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</si>
  <si>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</si>
  <si>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</si>
  <si>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</si>
  <si>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</si>
  <si>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</si>
  <si>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</si>
  <si>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</si>
  <si>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</si>
  <si>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</si>
  <si>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</si>
  <si>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</si>
  <si>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</si>
  <si>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</si>
  <si>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</si>
  <si>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</si>
  <si>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</si>
  <si>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</si>
  <si>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</si>
  <si>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</si>
  <si>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</si>
  <si>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</si>
  <si>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</si>
  <si>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</si>
  <si>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</si>
  <si>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</si>
  <si>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</si>
  <si>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</si>
  <si>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</si>
  <si>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</si>
  <si>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</si>
  <si>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</si>
  <si>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</si>
  <si>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</si>
  <si>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</si>
  <si>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</si>
  <si>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</si>
  <si>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</si>
  <si>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</si>
  <si>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</si>
  <si>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</si>
  <si>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</si>
  <si>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</si>
  <si>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</si>
  <si>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</si>
  <si>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</si>
  <si>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</si>
  <si>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</si>
  <si>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</si>
  <si>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</si>
  <si>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</si>
  <si>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</si>
  <si>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</si>
  <si>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</si>
  <si>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</si>
  <si>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</si>
  <si>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</si>
  <si>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</si>
  <si>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</si>
  <si>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</si>
  <si>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</si>
  <si>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</si>
  <si>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</si>
  <si>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</si>
  <si>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</si>
  <si>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</si>
  <si>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</si>
  <si>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</si>
  <si>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</si>
  <si>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</si>
  <si>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</si>
  <si>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</si>
  <si>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</si>
  <si>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</si>
  <si>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</si>
  <si>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</si>
  <si>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</si>
  <si>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</si>
  <si>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</si>
  <si>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</si>
  <si>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</si>
  <si>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</si>
  <si>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</si>
  <si>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</si>
  <si>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</si>
  <si>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</si>
  <si>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</si>
  <si>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</si>
  <si>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</si>
  <si>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</si>
  <si>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</si>
  <si>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</si>
  <si>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</si>
  <si>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</si>
  <si>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</si>
  <si>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</si>
  <si>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</si>
  <si>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</si>
  <si>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</si>
  <si>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</si>
  <si>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</si>
  <si>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</si>
  <si>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</si>
  <si>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</si>
  <si>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</si>
  <si>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</si>
  <si>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</si>
  <si>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</si>
  <si>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</si>
  <si>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</si>
  <si>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</si>
  <si>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</si>
  <si>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</si>
  <si>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</si>
  <si>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</si>
  <si>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</si>
  <si>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</si>
  <si>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</si>
  <si>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</si>
  <si>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</si>
  <si>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</si>
  <si>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</si>
  <si>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</si>
  <si>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</si>
  <si>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</si>
  <si>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</si>
  <si>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</si>
  <si>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</si>
  <si>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</si>
  <si>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</si>
  <si>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</si>
  <si>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</si>
  <si>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</si>
  <si>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</si>
  <si>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</si>
  <si>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</si>
  <si>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</si>
  <si>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</si>
  <si>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</si>
  <si>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</si>
  <si>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</si>
  <si>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</si>
  <si>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</si>
  <si>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</si>
  <si>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</si>
  <si>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</si>
  <si>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</si>
  <si>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</si>
  <si>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</si>
  <si>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</si>
  <si>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</si>
  <si>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</si>
  <si>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</si>
  <si>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</si>
  <si>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</si>
  <si>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</si>
  <si>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</si>
  <si>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</si>
  <si>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</si>
  <si>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</si>
  <si>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</si>
  <si>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</si>
  <si>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</si>
  <si>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</si>
  <si>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</si>
  <si>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</si>
  <si>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</si>
  <si>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</si>
  <si>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</si>
  <si>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</si>
  <si>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</si>
  <si>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</si>
  <si>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</si>
  <si>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</si>
  <si>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</si>
  <si>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</si>
  <si>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</si>
  <si>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</si>
  <si>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</si>
  <si>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</si>
  <si>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</si>
  <si>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</si>
  <si>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</si>
  <si>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</si>
  <si>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</si>
  <si>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</si>
  <si>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</si>
  <si>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</si>
  <si>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</si>
  <si>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</si>
  <si>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</si>
  <si>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</si>
  <si>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</si>
  <si>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</si>
  <si>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</si>
  <si>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</si>
  <si>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</si>
  <si>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</si>
  <si>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</si>
  <si>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</si>
  <si>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</si>
  <si>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</si>
  <si>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</si>
  <si>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</si>
  <si>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</si>
  <si>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</si>
  <si>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</si>
  <si>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</si>
  <si>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</si>
  <si>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</si>
  <si>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</si>
  <si>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</si>
  <si>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</si>
  <si>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</si>
  <si>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</si>
  <si>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</si>
  <si>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</si>
  <si>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</si>
  <si>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</si>
  <si>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</si>
  <si>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</si>
  <si>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</si>
  <si>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</si>
  <si>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</si>
  <si>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</si>
  <si>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</si>
  <si>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</si>
  <si>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</si>
  <si>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</si>
  <si>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</si>
  <si>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</si>
  <si>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</si>
  <si>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</si>
  <si>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</si>
  <si>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</si>
  <si>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</si>
  <si>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</si>
  <si>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</si>
  <si>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</si>
  <si>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</si>
  <si>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</si>
  <si>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</si>
  <si>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</si>
  <si>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</si>
  <si>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</si>
  <si>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</si>
  <si>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</si>
  <si>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</si>
  <si>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</si>
  <si>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</si>
  <si>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</si>
  <si>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</si>
  <si>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</si>
  <si>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</si>
  <si>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</si>
  <si>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</si>
  <si>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</si>
  <si>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</si>
  <si>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</si>
  <si>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</si>
  <si>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</si>
  <si>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</si>
  <si>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</si>
  <si>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</si>
  <si>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</si>
  <si>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</si>
  <si>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</si>
  <si>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</si>
  <si>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</si>
  <si>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</si>
  <si>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</si>
  <si>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</si>
  <si>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</si>
  <si>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</si>
  <si>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</si>
  <si>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</si>
  <si>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</si>
  <si>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</si>
  <si>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</si>
  <si>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</si>
  <si>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</si>
  <si>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</si>
  <si>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</si>
  <si>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</si>
  <si>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</si>
  <si>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</si>
  <si>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</si>
  <si>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</si>
  <si>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</si>
  <si>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</si>
  <si>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</si>
  <si>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</si>
  <si>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</si>
  <si>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</si>
  <si>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</si>
  <si>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</si>
  <si>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</si>
  <si>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</si>
  <si>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</si>
  <si>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</si>
  <si>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</si>
  <si>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</si>
  <si>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</si>
  <si>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</si>
  <si>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</si>
  <si>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</si>
  <si>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</si>
  <si>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</si>
  <si>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</si>
  <si>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</si>
  <si>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</si>
  <si>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</si>
  <si>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</si>
  <si>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</si>
  <si>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</si>
  <si>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</si>
  <si>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</si>
  <si>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</si>
  <si>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</si>
  <si>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</si>
  <si>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</si>
  <si>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</si>
  <si>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</si>
  <si>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</si>
  <si>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</si>
  <si>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</si>
  <si>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</si>
  <si>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</si>
  <si>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</si>
  <si>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</si>
  <si>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</si>
  <si>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</si>
  <si>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</si>
  <si>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</si>
  <si>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</si>
  <si>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</si>
  <si>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</si>
  <si>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</si>
  <si>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</si>
  <si>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</si>
  <si>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</si>
  <si>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</si>
  <si>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</si>
  <si>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</si>
  <si>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</si>
  <si>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</si>
  <si>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</si>
  <si>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</si>
  <si>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</si>
  <si>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</si>
  <si>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</si>
  <si>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</si>
  <si>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</si>
  <si>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</si>
  <si>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</si>
  <si>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</si>
  <si>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</si>
  <si>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</si>
  <si>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</si>
  <si>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</si>
  <si>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</si>
  <si>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</si>
  <si>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</si>
  <si>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</si>
  <si>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</si>
  <si>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</si>
  <si>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</si>
  <si>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</si>
  <si>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</si>
  <si>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</si>
  <si>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</si>
  <si>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</si>
  <si>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</si>
  <si>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</si>
  <si>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</si>
  <si>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</si>
  <si>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</si>
  <si>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</si>
  <si>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</si>
  <si>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</si>
  <si>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</si>
  <si>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</si>
  <si>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</si>
  <si>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</si>
  <si>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</si>
  <si>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</si>
  <si>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</si>
  <si>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</si>
  <si>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</si>
  <si>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</si>
  <si>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</si>
  <si>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</si>
  <si>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</si>
  <si>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</si>
  <si>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</si>
  <si>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</si>
  <si>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</si>
  <si>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</si>
  <si>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</si>
  <si>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</si>
  <si>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</si>
  <si>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</si>
  <si>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</si>
  <si>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</si>
  <si>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</si>
  <si>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</si>
  <si>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</si>
  <si>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</si>
  <si>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</si>
  <si>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</si>
  <si>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</si>
  <si>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</si>
  <si>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</si>
  <si>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</si>
  <si>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</si>
  <si>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</si>
  <si>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</si>
  <si>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</si>
  <si>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</si>
  <si>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</si>
  <si>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</si>
  <si>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</si>
  <si>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</si>
  <si>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</si>
  <si>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</si>
  <si>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</si>
  <si>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</si>
  <si>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</si>
  <si>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</si>
  <si>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</si>
  <si>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</si>
  <si>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</si>
  <si>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</si>
  <si>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</si>
  <si>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</si>
  <si>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</si>
  <si>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</si>
  <si>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</si>
  <si>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</si>
  <si>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</si>
  <si>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</si>
  <si>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</si>
  <si>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</si>
  <si>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</si>
  <si>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</si>
  <si>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</si>
  <si>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</si>
  <si>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</si>
  <si>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</si>
  <si>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</si>
  <si>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</si>
  <si>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</si>
  <si>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</si>
  <si>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</si>
  <si>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</si>
  <si>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</si>
  <si>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</si>
  <si>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</si>
  <si>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</si>
  <si>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</si>
  <si>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</si>
  <si>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</si>
  <si>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</si>
  <si>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</si>
  <si>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</si>
  <si>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</si>
  <si>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</si>
  <si>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</si>
  <si>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</si>
  <si>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</si>
  <si>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</si>
  <si>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</si>
  <si>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</si>
  <si>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</si>
  <si>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</si>
  <si>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</si>
  <si>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</si>
  <si>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</si>
  <si>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</si>
  <si>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</si>
  <si>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</si>
  <si>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</si>
  <si>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</si>
  <si>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</si>
  <si>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</si>
  <si>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</si>
  <si>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</si>
  <si>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</si>
  <si>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</si>
  <si>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</si>
  <si>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</si>
  <si>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</si>
  <si>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</si>
  <si>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</si>
  <si>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</si>
  <si>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</si>
  <si>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</si>
  <si>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</si>
  <si>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</si>
  <si>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</si>
  <si>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</si>
  <si>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</si>
  <si>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</si>
  <si>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</si>
  <si>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</si>
  <si>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</si>
  <si>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</si>
  <si>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</si>
  <si>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</si>
  <si>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</si>
  <si>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</si>
  <si>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</si>
  <si>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</si>
  <si>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</si>
  <si>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</si>
  <si>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</si>
  <si>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</si>
  <si>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</si>
  <si>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</si>
  <si>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</si>
  <si>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</si>
  <si>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</si>
  <si>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</si>
  <si>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</si>
  <si>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</si>
  <si>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</si>
  <si>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</si>
  <si>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</si>
  <si>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</si>
  <si>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</si>
  <si>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</si>
  <si>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</si>
  <si>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</si>
  <si>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</si>
  <si>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</si>
  <si>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</si>
  <si>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</si>
  <si>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</si>
  <si>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</si>
  <si>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</si>
  <si>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</si>
  <si>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</si>
  <si>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</si>
  <si>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</si>
  <si>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</si>
  <si>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</si>
  <si>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</si>
  <si>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</si>
  <si>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</si>
  <si>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</si>
  <si>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</si>
  <si>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</si>
  <si>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</si>
  <si>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</si>
  <si>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</si>
  <si>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</si>
  <si>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</si>
  <si>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</si>
  <si>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</si>
  <si>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</si>
  <si>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</si>
  <si>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</si>
  <si>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</si>
  <si>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</si>
  <si>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</si>
  <si>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</si>
  <si>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</si>
  <si>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</si>
  <si>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</si>
  <si>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</si>
  <si>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</si>
  <si>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</si>
  <si>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</si>
  <si>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</si>
  <si>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</si>
  <si>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</si>
  <si>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</si>
  <si>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</si>
  <si>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</si>
  <si>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</si>
  <si>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</si>
  <si>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</si>
  <si>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</si>
  <si>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</si>
  <si>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</si>
  <si>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</si>
  <si>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</si>
  <si>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</si>
  <si>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</si>
  <si>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</si>
  <si>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</si>
  <si>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</si>
  <si>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</si>
  <si>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</si>
  <si>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</si>
  <si>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</si>
  <si>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</si>
  <si>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</si>
  <si>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</si>
  <si>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</si>
  <si>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</si>
  <si>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</si>
  <si>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</si>
  <si>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</si>
  <si>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</si>
  <si>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</si>
  <si>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</si>
  <si>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</si>
  <si>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</si>
  <si>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</si>
  <si>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</si>
  <si>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</si>
  <si>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</si>
  <si>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</si>
  <si>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</si>
  <si>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</si>
  <si>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</si>
  <si>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</si>
  <si>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</si>
  <si>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</si>
  <si>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</si>
  <si>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</si>
  <si>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</si>
  <si>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</si>
  <si>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</si>
  <si>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</si>
  <si>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</si>
  <si>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</si>
  <si>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</si>
  <si>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</si>
  <si>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</si>
  <si>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</si>
  <si>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</si>
  <si>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</si>
  <si>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</si>
  <si>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</si>
  <si>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</si>
  <si>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</si>
  <si>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</si>
  <si>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</si>
  <si>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</si>
  <si>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</si>
  <si>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</si>
  <si>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</si>
  <si>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</si>
  <si>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</si>
  <si>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</si>
  <si>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</si>
  <si>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</si>
  <si>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</si>
  <si>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</si>
  <si>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</si>
  <si>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</si>
  <si>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</si>
  <si>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</si>
  <si>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</si>
  <si>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</si>
  <si>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</si>
  <si>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</si>
  <si>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</si>
  <si>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</si>
  <si>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</si>
  <si>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</si>
  <si>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</si>
  <si>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</si>
  <si>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</si>
  <si>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</si>
  <si>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</si>
  <si>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</si>
  <si>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</si>
  <si>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</si>
  <si>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</si>
  <si>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</si>
  <si>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</si>
  <si>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</si>
  <si>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</si>
  <si>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</si>
  <si>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</si>
  <si>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</si>
  <si>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</si>
  <si>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</si>
  <si>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</si>
  <si>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</si>
  <si>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</si>
  <si>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</si>
  <si>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</si>
  <si>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</si>
  <si>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</si>
  <si>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</si>
  <si>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</si>
  <si>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</si>
  <si>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</si>
  <si>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</si>
  <si>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</si>
  <si>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</si>
  <si>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</si>
  <si>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</si>
  <si>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</si>
  <si>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</si>
  <si>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</si>
  <si>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</si>
  <si>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</si>
  <si>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</si>
  <si>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</si>
  <si>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</si>
  <si>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</si>
  <si>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</si>
  <si>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</si>
  <si>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</si>
  <si>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</si>
  <si>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</si>
  <si>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</si>
  <si>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</si>
  <si>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</si>
  <si>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</si>
  <si>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</si>
  <si>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</si>
  <si>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</si>
  <si>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</si>
  <si>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</si>
  <si>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</si>
  <si>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</si>
  <si>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</si>
  <si>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</si>
  <si>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</si>
  <si>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</si>
  <si>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</si>
  <si>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</si>
  <si>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</si>
  <si>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</si>
  <si>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</si>
  <si>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</si>
  <si>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</si>
  <si>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</si>
  <si>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</si>
  <si>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</si>
  <si>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</si>
  <si>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</si>
  <si>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</si>
  <si>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</si>
  <si>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</si>
  <si>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</si>
  <si>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</si>
  <si>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</si>
  <si>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</si>
  <si>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</si>
  <si>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</si>
  <si>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</si>
  <si>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</si>
  <si>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</si>
  <si>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</si>
  <si>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</si>
  <si>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</si>
  <si>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</si>
  <si>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</si>
  <si>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</si>
  <si>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</si>
  <si>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</si>
  <si>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</si>
  <si>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</si>
  <si>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</si>
  <si>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</si>
  <si>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</si>
  <si>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</si>
  <si>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</si>
  <si>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</si>
  <si>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</si>
  <si>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</si>
  <si>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</si>
  <si>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</si>
  <si>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</si>
  <si>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</si>
  <si>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</si>
  <si>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</si>
  <si>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</si>
  <si>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</si>
  <si>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</si>
  <si>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</si>
  <si>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</si>
  <si>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</si>
  <si>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</si>
  <si>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</si>
  <si>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</si>
  <si>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</si>
  <si>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</si>
  <si>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</si>
  <si>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</si>
  <si>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</si>
  <si>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</si>
  <si>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</si>
  <si>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</si>
  <si>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</si>
  <si>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</si>
  <si>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</si>
  <si>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</si>
  <si>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</si>
  <si>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</si>
  <si>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</si>
  <si>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</si>
  <si>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</si>
  <si>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</si>
  <si>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</si>
  <si>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</si>
  <si>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</si>
  <si>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</si>
  <si>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</si>
  <si>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</si>
  <si>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</si>
  <si>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</si>
  <si>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</si>
  <si>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</si>
  <si>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</si>
  <si>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</si>
  <si>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</si>
  <si>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</si>
  <si>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</si>
  <si>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</si>
  <si>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</si>
  <si>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</si>
  <si>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</si>
  <si>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</si>
  <si>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</si>
  <si>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</si>
  <si>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</si>
  <si>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</si>
  <si>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</si>
  <si>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</si>
  <si>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</si>
  <si>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</si>
  <si>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</si>
  <si>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</si>
  <si>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</si>
  <si>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</si>
  <si>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</si>
  <si>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</si>
  <si>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</si>
  <si>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</si>
  <si>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</si>
  <si>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</si>
  <si>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</si>
  <si>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</si>
  <si>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</si>
  <si>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</si>
  <si>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</si>
  <si>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</si>
  <si>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</si>
  <si>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</si>
  <si>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</si>
  <si>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</si>
  <si>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</si>
  <si>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</si>
  <si>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</si>
  <si>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</si>
  <si>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</si>
  <si>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</si>
  <si>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</si>
  <si>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</si>
  <si>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</si>
  <si>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</si>
  <si>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</si>
  <si>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</si>
  <si>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</si>
  <si>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</si>
  <si>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</si>
  <si>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</si>
  <si>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</si>
  <si>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</si>
  <si>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</si>
  <si>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</si>
  <si>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</si>
  <si>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</si>
  <si>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</si>
  <si>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</si>
  <si>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</si>
  <si>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</si>
  <si>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</si>
  <si>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</si>
  <si>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</si>
  <si>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</si>
  <si>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</si>
  <si>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</si>
  <si>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</si>
  <si>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</si>
  <si>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</si>
  <si>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</si>
  <si>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</si>
  <si>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</si>
  <si>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</si>
  <si>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</si>
  <si>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</si>
  <si>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</si>
  <si>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</si>
  <si>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</si>
  <si>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</si>
  <si>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</si>
  <si>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</si>
  <si>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</si>
  <si>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</si>
  <si>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</si>
  <si>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</si>
  <si>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</si>
  <si>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</si>
  <si>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</si>
  <si>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</si>
  <si>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</si>
  <si>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</si>
  <si>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</si>
  <si>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</si>
  <si>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</si>
  <si>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</si>
  <si>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</si>
  <si>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</si>
  <si>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</si>
  <si>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</si>
  <si>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</si>
  <si>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</si>
  <si>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</si>
  <si>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</si>
  <si>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</si>
  <si>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</si>
  <si>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</si>
  <si>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</si>
  <si>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</si>
  <si>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</si>
  <si>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</si>
  <si>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</si>
  <si>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</si>
  <si>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</si>
  <si>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</si>
  <si>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</si>
  <si>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</si>
  <si>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</si>
  <si>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</si>
  <si>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</si>
  <si>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</si>
  <si>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</si>
  <si>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</si>
  <si>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</si>
  <si>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</si>
  <si>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</si>
  <si>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</si>
  <si>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</si>
  <si>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</si>
  <si>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</si>
  <si>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</si>
  <si>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</si>
  <si>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</si>
  <si>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</si>
  <si>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</si>
  <si>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</si>
  <si>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</si>
  <si>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</si>
  <si>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</si>
  <si>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</si>
  <si>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</si>
  <si>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</si>
  <si>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</si>
  <si>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</si>
  <si>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</si>
  <si>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</si>
  <si>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</si>
  <si>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</si>
  <si>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</si>
  <si>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</si>
  <si>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</si>
  <si>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</si>
  <si>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</si>
  <si>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</si>
  <si>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</si>
  <si>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</si>
  <si>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</si>
  <si>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</si>
  <si>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</si>
  <si>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</si>
  <si>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</si>
  <si>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</si>
  <si>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</si>
  <si>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</si>
  <si>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</si>
  <si>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</si>
  <si>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</si>
  <si>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</si>
  <si>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</si>
  <si>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</si>
  <si>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</si>
  <si>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</si>
  <si>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</si>
  <si>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</si>
  <si>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</si>
  <si>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</si>
  <si>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</si>
  <si>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</si>
  <si>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</si>
  <si>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</si>
  <si>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</si>
  <si>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</si>
  <si>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</si>
  <si>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</si>
  <si>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</si>
  <si>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</si>
  <si>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</si>
  <si>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</si>
  <si>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</si>
  <si>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</si>
  <si>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</si>
  <si>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</si>
  <si>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</si>
  <si>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</si>
  <si>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</si>
  <si>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</si>
  <si>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</si>
  <si>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</si>
  <si>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</si>
  <si>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</si>
  <si>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</si>
  <si>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</si>
  <si>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</si>
  <si>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</si>
  <si>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</si>
  <si>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</si>
  <si>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</si>
  <si>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</si>
  <si>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</si>
  <si>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</si>
  <si>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</si>
  <si>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</si>
  <si>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</si>
  <si>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</si>
  <si>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</si>
  <si>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</si>
  <si>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</si>
  <si>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</si>
  <si>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</si>
  <si>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</si>
  <si>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</si>
  <si>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</si>
  <si>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</si>
  <si>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</si>
  <si>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</si>
  <si>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</si>
  <si>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</si>
  <si>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</si>
  <si>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</si>
  <si>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</si>
  <si>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</si>
  <si>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</si>
  <si>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</si>
  <si>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</si>
  <si>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</si>
  <si>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</si>
  <si>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</si>
  <si>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</si>
  <si>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</si>
  <si>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</si>
  <si>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</si>
  <si>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</si>
  <si>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</si>
  <si>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</si>
  <si>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</si>
  <si>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</si>
  <si>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</si>
  <si>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</si>
  <si>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</si>
  <si>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</si>
  <si>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</si>
  <si>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</si>
  <si>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</si>
  <si>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</si>
  <si>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</si>
  <si>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</si>
  <si>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</si>
  <si>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</si>
  <si>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</si>
  <si>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</si>
  <si>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</si>
  <si>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</si>
  <si>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</si>
  <si>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</si>
  <si>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</si>
  <si>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</si>
  <si>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</si>
  <si>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</si>
  <si>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</si>
  <si>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</si>
  <si>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</si>
  <si>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</si>
  <si>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</si>
  <si>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</si>
  <si>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</si>
  <si>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</si>
  <si>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</si>
  <si>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</si>
  <si>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</si>
  <si>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</si>
  <si>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</si>
  <si>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</si>
  <si>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</si>
  <si>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</si>
  <si>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</si>
  <si>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</si>
  <si>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</si>
  <si>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</si>
  <si>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</si>
  <si>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</si>
  <si>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</si>
  <si>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</si>
  <si>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</si>
  <si>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</si>
  <si>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</si>
  <si>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</si>
  <si>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</si>
  <si>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</si>
  <si>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</si>
  <si>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</si>
  <si>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</si>
  <si>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</si>
  <si>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</si>
  <si>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</si>
  <si>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</si>
  <si>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</si>
  <si>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</si>
  <si>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</si>
  <si>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</si>
  <si>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</si>
  <si>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</si>
  <si>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</si>
  <si>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</si>
  <si>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</si>
  <si>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</si>
  <si>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</si>
  <si>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</si>
  <si>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</si>
  <si>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</si>
  <si>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</si>
  <si>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</si>
  <si>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</si>
  <si>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</si>
  <si>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</si>
  <si>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</si>
  <si>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</si>
  <si>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</si>
  <si>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</si>
  <si>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</si>
  <si>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</si>
  <si>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</si>
  <si>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</si>
  <si>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</si>
  <si>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</si>
  <si>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</si>
  <si>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</si>
  <si>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</si>
  <si>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</si>
  <si>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</si>
  <si>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</si>
  <si>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</si>
  <si>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</si>
  <si>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</si>
  <si>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</si>
  <si>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</si>
  <si>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</si>
  <si>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</si>
  <si>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</si>
  <si>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</si>
  <si>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</si>
  <si>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</si>
  <si>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</si>
  <si>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</si>
  <si>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</si>
  <si>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</si>
  <si>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</si>
  <si>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</si>
  <si>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</si>
  <si>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</si>
  <si>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</si>
  <si>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</si>
  <si>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</si>
  <si>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</si>
  <si>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</si>
  <si>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</si>
  <si>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</si>
  <si>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</si>
  <si>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</si>
  <si>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</si>
  <si>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</si>
  <si>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</si>
  <si>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</si>
  <si>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</si>
  <si>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</si>
  <si>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</si>
  <si>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</si>
  <si>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</si>
  <si>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</si>
  <si>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</si>
  <si>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</si>
  <si>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</si>
  <si>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</si>
  <si>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</si>
  <si>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</si>
  <si>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</si>
  <si>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</si>
  <si>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</si>
  <si>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</si>
  <si>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</si>
  <si>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</si>
  <si>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</si>
  <si>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</si>
  <si>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</si>
  <si>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</si>
  <si>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</si>
  <si>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</si>
  <si>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</si>
  <si>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</si>
  <si>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</si>
  <si>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</si>
  <si>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</si>
  <si>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</si>
  <si>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</si>
  <si>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</si>
  <si>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</si>
  <si>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</si>
  <si>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</si>
  <si>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</si>
  <si>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</si>
  <si>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</si>
  <si>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</si>
  <si>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</si>
  <si>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</si>
  <si>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</si>
  <si>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</si>
  <si>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</si>
  <si>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</si>
  <si>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</si>
  <si>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</si>
  <si>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</si>
  <si>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</si>
  <si>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</si>
  <si>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</si>
  <si>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</si>
  <si>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</si>
  <si>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</si>
  <si>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</si>
  <si>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</si>
  <si>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</si>
  <si>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</si>
  <si>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</si>
  <si>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</si>
  <si>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</si>
  <si>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</si>
  <si>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</si>
  <si>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</si>
  <si>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</si>
  <si>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</si>
  <si>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</si>
  <si>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</si>
  <si>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</si>
  <si>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</si>
  <si>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</si>
  <si>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</si>
  <si>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</si>
  <si>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</si>
  <si>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</si>
  <si>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</si>
  <si>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</si>
  <si>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</si>
  <si>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</si>
  <si>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</si>
  <si>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</si>
  <si>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</si>
  <si>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</si>
  <si>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</si>
  <si>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</si>
  <si>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</si>
  <si>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</si>
  <si>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</si>
  <si>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</si>
  <si>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</si>
  <si>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</si>
  <si>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</si>
  <si>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</si>
  <si>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</si>
  <si>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</si>
  <si>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</si>
  <si>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</si>
  <si>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</si>
  <si>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</si>
  <si>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</si>
  <si>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</si>
  <si>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</si>
  <si>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</si>
  <si>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</si>
  <si>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</si>
  <si>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</si>
  <si>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</si>
  <si>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</si>
  <si>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</si>
  <si>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</si>
  <si>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</si>
  <si>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</si>
  <si>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</si>
  <si>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</si>
  <si>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</si>
  <si>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</si>
  <si>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</si>
  <si>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</si>
  <si>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</si>
  <si>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</si>
  <si>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</si>
  <si>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</si>
  <si>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</si>
  <si>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</si>
  <si>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</si>
  <si>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</si>
  <si>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</si>
  <si>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</si>
  <si>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</si>
  <si>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</si>
  <si>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</si>
  <si>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</si>
  <si>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</si>
  <si>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</si>
  <si>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</si>
  <si>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</si>
  <si>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</si>
  <si>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</si>
  <si>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</si>
  <si>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</si>
  <si>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</si>
  <si>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</si>
  <si>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</si>
  <si>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</si>
  <si>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</si>
  <si>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</si>
  <si>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</si>
  <si>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</si>
  <si>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</si>
  <si>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</si>
  <si>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</si>
  <si>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</si>
  <si>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</si>
  <si>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</si>
  <si>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</si>
  <si>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</si>
  <si>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</si>
  <si>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</si>
  <si>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</si>
  <si>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</si>
  <si>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</si>
  <si>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</si>
  <si>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</si>
  <si>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</si>
  <si>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</si>
  <si>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</si>
  <si>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</si>
  <si>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</si>
  <si>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</si>
  <si>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</si>
  <si>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</si>
  <si>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</si>
  <si>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</si>
  <si>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</si>
  <si>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</si>
  <si>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</si>
  <si>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</si>
  <si>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</si>
  <si>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</si>
  <si>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</si>
  <si>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</si>
  <si>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</si>
  <si>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</si>
  <si>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</si>
  <si>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</si>
  <si>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</si>
  <si>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</si>
  <si>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</si>
  <si>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</si>
  <si>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</si>
  <si>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</si>
  <si>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</si>
  <si>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</si>
  <si>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</si>
  <si>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</si>
  <si>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</si>
  <si>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</si>
  <si>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</si>
  <si>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</si>
  <si>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</si>
  <si>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</si>
  <si>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</si>
  <si>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</si>
  <si>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</si>
  <si>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</si>
  <si>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</si>
  <si>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</si>
  <si>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</si>
  <si>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</si>
  <si>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</si>
  <si>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</si>
  <si>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</si>
  <si>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</si>
  <si>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</si>
  <si>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</si>
  <si>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</si>
  <si>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</si>
  <si>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</si>
  <si>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</si>
  <si>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</si>
  <si>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</si>
  <si>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</si>
  <si>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</si>
  <si>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</si>
  <si>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</si>
  <si>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</si>
  <si>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</si>
  <si>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</si>
  <si>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</si>
  <si>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</si>
  <si>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</si>
  <si>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</si>
  <si>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</si>
  <si>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</si>
  <si>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</si>
  <si>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</si>
  <si>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</si>
  <si>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</si>
  <si>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</si>
  <si>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</si>
  <si>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</si>
  <si>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</si>
  <si>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</si>
  <si>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</si>
  <si>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</si>
  <si>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</si>
  <si>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</si>
  <si>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</si>
  <si>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</si>
  <si>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</si>
  <si>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</si>
  <si>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</si>
  <si>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</si>
  <si>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</si>
  <si>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</si>
  <si>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</si>
  <si>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</si>
  <si>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</si>
  <si>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</si>
  <si>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</si>
  <si>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</si>
  <si>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</si>
  <si>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</si>
  <si>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</si>
  <si>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</si>
  <si>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</si>
  <si>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</si>
  <si>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</si>
  <si>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</si>
  <si>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</si>
  <si>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</si>
  <si>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</si>
  <si>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</si>
  <si>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</si>
  <si>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</si>
  <si>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</si>
  <si>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</si>
  <si>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</si>
  <si>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</si>
  <si>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</si>
  <si>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</si>
  <si>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</si>
  <si>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</si>
  <si>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</si>
  <si>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</si>
  <si>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</si>
  <si>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</si>
  <si>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</si>
  <si>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</si>
  <si>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</si>
  <si>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</si>
  <si>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</si>
  <si>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</si>
  <si>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</si>
  <si>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</si>
  <si>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</si>
  <si>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</si>
  <si>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</si>
  <si>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</si>
  <si>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</si>
  <si>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</si>
  <si>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</si>
  <si>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</si>
  <si>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</si>
  <si>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</si>
  <si>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</si>
  <si>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</si>
  <si>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</si>
  <si>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</si>
  <si>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</si>
  <si>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</si>
  <si>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</si>
  <si>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</si>
  <si>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</si>
  <si>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</si>
  <si>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</si>
  <si>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</si>
  <si>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</si>
  <si>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</si>
  <si>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</si>
  <si>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</si>
  <si>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</si>
  <si>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</si>
  <si>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</si>
  <si>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</si>
  <si>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</si>
  <si>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</si>
  <si>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</si>
  <si>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</si>
  <si>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</si>
  <si>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</si>
  <si>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</si>
  <si>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</si>
  <si>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</si>
  <si>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</si>
  <si>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</si>
  <si>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</si>
  <si>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</si>
  <si>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</si>
  <si>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</si>
  <si>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</si>
  <si>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</si>
  <si>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</si>
  <si>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</si>
  <si>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</si>
  <si>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</si>
  <si>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</si>
  <si>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</si>
  <si>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</si>
  <si>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</si>
  <si>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</si>
  <si>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</si>
  <si>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</si>
  <si>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</si>
  <si>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</si>
  <si>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</si>
  <si>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</si>
  <si>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</si>
  <si>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</si>
  <si>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</si>
  <si>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</si>
  <si>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</si>
  <si>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</si>
  <si>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</si>
  <si>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</si>
  <si>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</si>
  <si>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</si>
  <si>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</si>
  <si>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</si>
  <si>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</si>
  <si>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</si>
  <si>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</si>
  <si>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</si>
  <si>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</si>
  <si>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</si>
  <si>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</si>
  <si>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</si>
  <si>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</si>
  <si>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</si>
  <si>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</si>
  <si>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</si>
  <si>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</si>
  <si>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</si>
  <si>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</si>
  <si>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</si>
  <si>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</si>
  <si>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</si>
  <si>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</si>
  <si>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</si>
  <si>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</si>
  <si>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</si>
  <si>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</si>
  <si>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</si>
  <si>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</si>
  <si>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</si>
  <si>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</si>
  <si>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</si>
  <si>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</si>
  <si>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</si>
  <si>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</si>
  <si>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</si>
  <si>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</si>
  <si>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</si>
  <si>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</si>
  <si>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</si>
  <si>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</si>
  <si>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</si>
  <si>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</si>
  <si>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</si>
  <si>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</si>
  <si>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</si>
  <si>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</si>
  <si>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</si>
  <si>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</si>
  <si>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</si>
  <si>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</si>
  <si>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</si>
  <si>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</si>
  <si>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</si>
  <si>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</si>
  <si>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</si>
  <si>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</si>
  <si>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</si>
  <si>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</si>
  <si>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</si>
  <si>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</si>
  <si>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</si>
  <si>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</si>
  <si>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</si>
  <si>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</si>
  <si>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</si>
  <si>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</si>
  <si>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</si>
  <si>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</si>
  <si>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</si>
  <si>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</si>
  <si>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</si>
  <si>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</si>
  <si>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</si>
  <si>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</si>
  <si>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</si>
  <si>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</si>
  <si>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</si>
  <si>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</si>
  <si>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</si>
  <si>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</si>
  <si>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</si>
  <si>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</si>
  <si>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</si>
  <si>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</si>
  <si>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</si>
  <si>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</si>
  <si>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</si>
  <si>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</si>
  <si>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</si>
  <si>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</si>
  <si>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</si>
  <si>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</si>
  <si>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</si>
  <si>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</si>
  <si>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</si>
  <si>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</si>
  <si>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</si>
  <si>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</si>
  <si>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</si>
  <si>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</si>
  <si>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</si>
  <si>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</si>
  <si>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</si>
  <si>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</si>
  <si>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</si>
  <si>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</si>
  <si>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</si>
  <si>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</si>
  <si>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</si>
  <si>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</si>
  <si>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</si>
  <si>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</si>
  <si>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</si>
  <si>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</si>
  <si>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</si>
  <si>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</si>
  <si>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</si>
  <si>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</si>
  <si>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</si>
  <si>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</si>
  <si>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</si>
  <si>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</si>
  <si>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</si>
  <si>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</si>
  <si>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</si>
  <si>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</si>
  <si>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</si>
  <si>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</si>
  <si>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</si>
  <si>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</si>
  <si>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</si>
  <si>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</si>
  <si>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</si>
  <si>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</si>
  <si>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</si>
  <si>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</si>
  <si>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</si>
  <si>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</si>
  <si>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</si>
  <si>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</si>
  <si>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</si>
  <si>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</si>
  <si>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</si>
  <si>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</si>
  <si>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</si>
  <si>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</si>
  <si>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</si>
  <si>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</si>
  <si>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</si>
  <si>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</si>
  <si>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</si>
  <si>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</si>
  <si>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</si>
  <si>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</si>
  <si>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</si>
  <si>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</si>
  <si>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</si>
  <si>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</si>
  <si>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</si>
  <si>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</si>
  <si>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</si>
  <si>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</si>
  <si>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</si>
  <si>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</si>
  <si>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</si>
  <si>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</si>
  <si>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</si>
  <si>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</si>
  <si>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</si>
  <si>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</si>
  <si>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</si>
  <si>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</si>
  <si>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</si>
  <si>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</si>
  <si>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</si>
  <si>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</si>
  <si>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</si>
  <si>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</si>
  <si>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</si>
  <si>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</si>
  <si>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</si>
  <si>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</si>
  <si>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</si>
  <si>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</si>
  <si>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</si>
  <si>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</si>
  <si>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</si>
  <si>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</si>
  <si>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</si>
  <si>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</si>
  <si>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</si>
  <si>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</si>
  <si>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</si>
  <si>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</si>
  <si>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</si>
  <si>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</si>
  <si>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</si>
  <si>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</si>
  <si>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</si>
  <si>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</si>
  <si>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</si>
  <si>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</si>
  <si>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</si>
  <si>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</si>
  <si>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</si>
  <si>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</si>
  <si>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</si>
  <si>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</si>
  <si>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</si>
  <si>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</si>
  <si>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</si>
  <si>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</si>
  <si>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</si>
  <si>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</si>
  <si>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</si>
  <si>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</si>
  <si>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</si>
  <si>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</si>
  <si>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</si>
  <si>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</si>
  <si>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</si>
  <si>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</si>
  <si>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</si>
  <si>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</si>
  <si>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</si>
  <si>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</si>
  <si>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</si>
  <si>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</si>
  <si>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</si>
  <si>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</si>
  <si>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</si>
  <si>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</si>
  <si>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</si>
  <si>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</si>
  <si>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</si>
  <si>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</si>
  <si>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</si>
  <si>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</si>
  <si>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</si>
  <si>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</si>
  <si>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</si>
  <si>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</si>
  <si>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</si>
  <si>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</si>
  <si>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</si>
  <si>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</si>
  <si>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</si>
  <si>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</si>
  <si>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</si>
  <si>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</si>
  <si>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</si>
  <si>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</si>
  <si>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</si>
  <si>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</si>
  <si>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</si>
  <si>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</si>
  <si>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</si>
  <si>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</si>
  <si>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</si>
  <si>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</si>
  <si>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</si>
  <si>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</si>
  <si>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</si>
  <si>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</si>
  <si>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</si>
  <si>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</si>
  <si>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</si>
  <si>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</si>
  <si>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</si>
  <si>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</si>
  <si>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</si>
  <si>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</si>
  <si>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</si>
  <si>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</si>
  <si>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</si>
  <si>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</si>
  <si>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</si>
  <si>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</si>
  <si>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</si>
  <si>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</si>
  <si>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</si>
  <si>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</si>
  <si>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</si>
  <si>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</si>
  <si>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</si>
  <si>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</si>
  <si>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</si>
  <si>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</si>
  <si>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</si>
  <si>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</si>
  <si>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</si>
  <si>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</si>
  <si>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</si>
  <si>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</si>
  <si>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</si>
  <si>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</si>
  <si>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</si>
  <si>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</si>
  <si>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</si>
  <si>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</si>
  <si>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</si>
  <si>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</si>
  <si>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</si>
  <si>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</si>
  <si>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</si>
  <si>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</si>
  <si>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</si>
  <si>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</si>
  <si>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</si>
  <si>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</si>
  <si>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</si>
  <si>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</si>
  <si>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</si>
  <si>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</si>
  <si>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</si>
  <si>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</si>
  <si>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</si>
  <si>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</si>
  <si>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</si>
  <si>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</si>
  <si>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</si>
  <si>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</si>
  <si>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</si>
  <si>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</si>
  <si>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</si>
  <si>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</si>
  <si>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</si>
  <si>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</si>
  <si>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</si>
  <si>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</si>
  <si>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</si>
  <si>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</si>
  <si>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</si>
  <si>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</si>
  <si>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</si>
  <si>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</si>
  <si>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</si>
  <si>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</si>
  <si>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</si>
  <si>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</si>
  <si>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</si>
  <si>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</si>
  <si>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</si>
  <si>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</si>
  <si>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</si>
  <si>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</si>
  <si>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</si>
  <si>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</si>
  <si>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</si>
  <si>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</si>
  <si>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</si>
  <si>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</si>
  <si>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</si>
  <si>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</si>
  <si>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</si>
  <si>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</si>
  <si>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</si>
  <si>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</si>
  <si>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</si>
  <si>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</si>
  <si>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</si>
  <si>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</si>
  <si>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</si>
  <si>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</si>
  <si>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</si>
  <si>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</si>
  <si>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</si>
  <si>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</si>
  <si>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</si>
  <si>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</si>
  <si>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</si>
  <si>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</si>
  <si>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</si>
  <si>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</si>
  <si>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</si>
  <si>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</si>
  <si>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</si>
  <si>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</si>
  <si>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</si>
  <si>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</si>
  <si>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</si>
  <si>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</si>
  <si>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</si>
  <si>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</si>
  <si>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</si>
  <si>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</si>
  <si>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</si>
  <si>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</si>
  <si>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</si>
  <si>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</si>
  <si>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</si>
  <si>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</si>
  <si>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</si>
  <si>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</si>
  <si>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</si>
  <si>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</si>
  <si>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</si>
  <si>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</si>
  <si>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</si>
  <si>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</si>
  <si>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</si>
  <si>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</si>
  <si>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</si>
  <si>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</si>
  <si>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</si>
  <si>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</si>
  <si>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</si>
  <si>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</si>
  <si>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</si>
  <si>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</si>
  <si>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</si>
  <si>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</si>
  <si>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</si>
  <si>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</si>
  <si>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</si>
  <si>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</si>
  <si>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</si>
  <si>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</si>
  <si>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</si>
  <si>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</si>
  <si>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</si>
  <si>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</si>
  <si>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</si>
  <si>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</si>
  <si>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</si>
  <si>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</si>
  <si>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</si>
  <si>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</si>
  <si>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</si>
  <si>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</si>
  <si>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</si>
  <si>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</si>
  <si>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</si>
  <si>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</si>
  <si>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</si>
  <si>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</si>
  <si>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</si>
  <si>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</si>
  <si>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</si>
  <si>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</si>
  <si>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</si>
  <si>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</si>
  <si>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</si>
  <si>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</si>
  <si>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</si>
  <si>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</si>
  <si>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</si>
  <si>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</si>
  <si>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</si>
  <si>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</si>
  <si>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</si>
  <si>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</si>
  <si>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</si>
  <si>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</si>
  <si>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</si>
  <si>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</si>
  <si>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</si>
  <si>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</si>
  <si>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</si>
  <si>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</si>
  <si>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</si>
  <si>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</si>
  <si>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</si>
  <si>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</si>
  <si>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</si>
  <si>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</si>
  <si>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</si>
  <si>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</si>
  <si>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</si>
  <si>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</si>
  <si>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</si>
  <si>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</si>
  <si>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</si>
  <si>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</si>
  <si>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</si>
  <si>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</si>
  <si>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</si>
  <si>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</si>
  <si>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</si>
  <si>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</si>
  <si>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</si>
  <si>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</si>
  <si>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</si>
  <si>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</si>
  <si>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</si>
  <si>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</si>
  <si>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</si>
  <si>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</si>
  <si>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</si>
  <si>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</si>
  <si>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</si>
  <si>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</si>
  <si>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</si>
  <si>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</si>
  <si>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</si>
  <si>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</si>
  <si>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</si>
  <si>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</si>
  <si>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</si>
  <si>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</si>
  <si>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</si>
  <si>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</si>
  <si>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</si>
  <si>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</si>
  <si>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</si>
  <si>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</si>
  <si>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</si>
  <si>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</si>
  <si>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</si>
  <si>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</si>
  <si>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</si>
  <si>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</si>
  <si>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</si>
  <si>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</si>
  <si>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</si>
  <si>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</si>
  <si>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</si>
  <si>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</si>
  <si>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</si>
  <si>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</si>
  <si>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</si>
  <si>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</si>
  <si>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</si>
  <si>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</si>
  <si>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</si>
  <si>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</si>
  <si>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</si>
  <si>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</si>
  <si>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</si>
  <si>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</si>
  <si>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</si>
  <si>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</si>
  <si>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</si>
  <si>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</si>
  <si>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</si>
  <si>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</si>
  <si>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</si>
  <si>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</si>
  <si>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</si>
  <si>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</si>
  <si>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</si>
  <si>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</si>
  <si>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</si>
  <si>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</si>
  <si>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</si>
  <si>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</si>
  <si>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</si>
  <si>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</si>
  <si>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</si>
  <si>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</si>
  <si>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</si>
  <si>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</si>
  <si>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</si>
  <si>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</si>
  <si>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</si>
  <si>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</si>
  <si>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</si>
  <si>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</si>
  <si>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</si>
  <si>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</si>
  <si>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</si>
  <si>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</si>
  <si>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</si>
  <si>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</si>
  <si>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</si>
  <si>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</si>
  <si>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</si>
  <si>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</si>
  <si>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</si>
  <si>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</si>
  <si>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</si>
  <si>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</si>
  <si>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</si>
  <si>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</si>
  <si>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</si>
  <si>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</si>
  <si>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</si>
  <si>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</si>
  <si>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</si>
  <si>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</si>
  <si>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</si>
  <si>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</si>
  <si>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</si>
  <si>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</si>
  <si>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</si>
  <si>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</si>
  <si>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</si>
  <si>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</si>
  <si>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</si>
  <si>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</si>
  <si>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</si>
  <si>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</si>
  <si>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</si>
  <si>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</si>
  <si>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</si>
  <si>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</si>
  <si>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</si>
  <si>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</si>
  <si>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</si>
  <si>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</si>
  <si>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</si>
  <si>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</si>
  <si>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</si>
  <si>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</si>
  <si>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</si>
  <si>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</si>
  <si>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</si>
  <si>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</si>
  <si>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</si>
  <si>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</si>
  <si>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</si>
  <si>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</si>
  <si>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</si>
  <si>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</si>
  <si>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</si>
  <si>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</si>
  <si>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</si>
  <si>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</si>
  <si>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</si>
  <si>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</si>
  <si>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</si>
  <si>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</si>
  <si>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</si>
  <si>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</si>
  <si>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</si>
  <si>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</si>
  <si>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</si>
  <si>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</si>
  <si>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</si>
  <si>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</si>
  <si>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</si>
  <si>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</si>
  <si>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</si>
  <si>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</si>
  <si>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</si>
  <si>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</si>
  <si>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</si>
  <si>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</si>
  <si>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</si>
  <si>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</si>
  <si>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</si>
  <si>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</si>
  <si>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</si>
  <si>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</si>
  <si>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</si>
  <si>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</si>
  <si>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</si>
  <si>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</si>
  <si>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</si>
  <si>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</si>
  <si>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</si>
  <si>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</si>
  <si>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</si>
  <si>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</si>
  <si>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</si>
  <si>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</si>
  <si>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</si>
  <si>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</si>
  <si>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</si>
  <si>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</si>
  <si>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</si>
  <si>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</si>
  <si>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</si>
  <si>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</si>
  <si>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</si>
  <si>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</si>
  <si>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</si>
  <si>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</si>
  <si>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</si>
  <si>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</si>
  <si>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</si>
  <si>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</si>
  <si>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</si>
  <si>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</si>
  <si>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</si>
  <si>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</si>
  <si>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</si>
  <si>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</si>
  <si>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</si>
  <si>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</si>
  <si>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</si>
  <si>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</si>
  <si>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</si>
  <si>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</si>
  <si>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</si>
  <si>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</si>
  <si>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</si>
  <si>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</si>
  <si>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</si>
  <si>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</si>
  <si>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</si>
  <si>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</si>
  <si>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</si>
  <si>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</si>
  <si>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</si>
  <si>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</si>
  <si>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</si>
  <si>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</si>
  <si>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</si>
  <si>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</si>
  <si>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</si>
  <si>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</si>
  <si>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</si>
  <si>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</si>
  <si>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</si>
  <si>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</si>
  <si>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</si>
  <si>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</si>
  <si>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</si>
  <si>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</si>
  <si>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</si>
  <si>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</si>
  <si>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</si>
  <si>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</si>
  <si>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</si>
  <si>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</si>
  <si>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</si>
  <si>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</si>
  <si>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</si>
  <si>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</si>
  <si>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</si>
  <si>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</si>
  <si>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</si>
  <si>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</si>
  <si>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</si>
  <si>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</si>
  <si>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</si>
  <si>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</si>
  <si>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</si>
  <si>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</si>
  <si>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</si>
  <si>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</si>
  <si>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</si>
  <si>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</si>
  <si>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</si>
  <si>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</si>
  <si>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</si>
  <si>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</si>
  <si>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</si>
  <si>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</si>
  <si>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</si>
  <si>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</si>
  <si>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</si>
  <si>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</si>
  <si>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</si>
  <si>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</si>
  <si>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</si>
  <si>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</si>
  <si>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</si>
  <si>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</si>
  <si>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</si>
  <si>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</si>
  <si>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</si>
  <si>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</si>
  <si>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</si>
  <si>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</si>
  <si>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</si>
  <si>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</si>
  <si>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</si>
  <si>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</si>
  <si>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</si>
  <si>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</si>
  <si>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</si>
  <si>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</si>
  <si>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</si>
  <si>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</si>
  <si>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</si>
  <si>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</si>
  <si>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</si>
  <si>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</si>
  <si>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</si>
  <si>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</si>
  <si>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</si>
  <si>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</si>
  <si>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</si>
  <si>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</si>
  <si>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</si>
  <si>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</si>
  <si>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</si>
  <si>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</si>
  <si>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</si>
  <si>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</si>
  <si>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</si>
  <si>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</si>
  <si>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</si>
  <si>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</si>
  <si>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</si>
  <si>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</si>
  <si>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</si>
  <si>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</si>
  <si>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</si>
  <si>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</si>
  <si>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</si>
  <si>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</si>
  <si>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</si>
  <si>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</si>
  <si>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</si>
  <si>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</si>
  <si>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</si>
  <si>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</si>
  <si>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</si>
  <si>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</si>
  <si>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</si>
  <si>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</si>
  <si>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</si>
  <si>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</si>
  <si>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</si>
  <si>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</si>
  <si>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</si>
  <si>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</si>
  <si>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</si>
  <si>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</si>
  <si>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</si>
  <si>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</si>
  <si>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</si>
  <si>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</si>
  <si>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</si>
  <si>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</si>
  <si>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</si>
  <si>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</si>
  <si>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</si>
  <si>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</si>
  <si>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</si>
  <si>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</si>
  <si>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</si>
  <si>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</si>
  <si>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</si>
  <si>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</si>
  <si>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</si>
  <si>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</si>
  <si>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</si>
  <si>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</si>
  <si>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</si>
  <si>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</si>
  <si>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</si>
  <si>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</si>
  <si>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</si>
  <si>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</si>
  <si>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</si>
  <si>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</si>
  <si>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</si>
  <si>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</si>
  <si>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</si>
  <si>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</si>
  <si>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</si>
  <si>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</si>
  <si>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</si>
  <si>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</si>
  <si>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</si>
  <si>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</si>
  <si>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</si>
  <si>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</si>
  <si>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</si>
  <si>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</si>
  <si>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</si>
  <si>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</si>
  <si>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</si>
  <si>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</si>
  <si>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</si>
  <si>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</si>
  <si>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</si>
  <si>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</si>
  <si>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</si>
  <si>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</si>
  <si>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</si>
  <si>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</si>
  <si>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</si>
  <si>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</si>
  <si>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</si>
  <si>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</si>
  <si>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</si>
  <si>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</si>
  <si>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</si>
  <si>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</si>
  <si>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</si>
  <si>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</si>
  <si>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</si>
  <si>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</si>
  <si>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</si>
  <si>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</si>
  <si>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</si>
  <si>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</si>
  <si>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</si>
  <si>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</si>
  <si>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</si>
  <si>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</si>
  <si>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</si>
  <si>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</si>
  <si>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</si>
  <si>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</si>
  <si>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</si>
  <si>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</si>
  <si>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</si>
  <si>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</si>
  <si>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</si>
  <si>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</si>
  <si>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</si>
  <si>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</si>
  <si>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</si>
  <si>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</si>
  <si>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</si>
  <si>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</si>
  <si>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</si>
  <si>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</si>
  <si>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</si>
  <si>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</si>
  <si>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</si>
  <si>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</si>
  <si>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</si>
  <si>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</si>
  <si>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</si>
  <si>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</si>
  <si>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</si>
  <si>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</si>
  <si>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</si>
  <si>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</si>
  <si>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</si>
  <si>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</si>
  <si>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</si>
  <si>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</si>
  <si>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</si>
  <si>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</si>
  <si>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</si>
  <si>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</si>
  <si>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</si>
  <si>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</si>
  <si>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</si>
  <si>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</si>
  <si>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</si>
  <si>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</si>
  <si>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</si>
  <si>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</si>
  <si>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</si>
  <si>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</si>
  <si>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</si>
  <si>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</si>
  <si>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</si>
  <si>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</si>
  <si>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</si>
  <si>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</si>
  <si>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</si>
  <si>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</si>
  <si>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</si>
  <si>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</si>
  <si>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</si>
  <si>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</si>
  <si>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</si>
  <si>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</si>
  <si>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</si>
  <si>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</si>
  <si>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</si>
  <si>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</si>
  <si>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</si>
  <si>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</si>
  <si>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</si>
  <si>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</si>
  <si>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</si>
  <si>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</si>
  <si>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</si>
  <si>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</si>
  <si>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</si>
  <si>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</si>
  <si>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</si>
  <si>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</si>
  <si>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</si>
  <si>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</si>
  <si>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</si>
  <si>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</si>
  <si>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</si>
  <si>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</si>
  <si>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</si>
  <si>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</si>
  <si>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</si>
  <si>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</si>
  <si>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</si>
  <si>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</si>
  <si>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</si>
  <si>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</si>
  <si>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</si>
  <si>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</si>
  <si>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</si>
  <si>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</si>
  <si>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</si>
  <si>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</si>
  <si>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</si>
  <si>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</si>
  <si>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</si>
  <si>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</si>
  <si>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</si>
  <si>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</si>
  <si>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</si>
  <si>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</si>
  <si>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</si>
  <si>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</si>
  <si>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</si>
  <si>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</si>
  <si>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</si>
  <si>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</si>
  <si>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</si>
  <si>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</si>
  <si>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</si>
  <si>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</si>
  <si>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</si>
  <si>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</si>
  <si>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</si>
  <si>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</si>
  <si>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</si>
  <si>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</si>
  <si>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</si>
  <si>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</si>
  <si>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</si>
  <si>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</si>
  <si>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</si>
  <si>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</si>
  <si>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</si>
  <si>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</si>
  <si>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</si>
  <si>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</si>
  <si>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</si>
  <si>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</si>
  <si>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</si>
  <si>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</si>
  <si>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</si>
  <si>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</si>
  <si>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</si>
  <si>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</si>
  <si>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</si>
  <si>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</si>
  <si>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</si>
  <si>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</si>
  <si>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</si>
  <si>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</si>
  <si>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</si>
  <si>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</si>
  <si>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</si>
  <si>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</si>
  <si>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</si>
  <si>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</si>
  <si>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</si>
  <si>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</si>
  <si>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</si>
  <si>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</si>
  <si>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</si>
  <si>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</si>
  <si>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</si>
  <si>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</si>
  <si>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</si>
  <si>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</si>
  <si>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</si>
  <si>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</si>
  <si>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</si>
  <si>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</si>
  <si>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</si>
  <si>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</si>
  <si>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</si>
  <si>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</si>
  <si>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</si>
  <si>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</si>
  <si>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</si>
  <si>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</si>
  <si>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</si>
  <si>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</si>
  <si>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</si>
  <si>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</si>
  <si>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</si>
  <si>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</si>
  <si>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</si>
  <si>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</si>
  <si>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</si>
  <si>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</si>
  <si>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</si>
  <si>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</si>
  <si>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</si>
  <si>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</si>
  <si>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</si>
  <si>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</si>
  <si>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</si>
  <si>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</si>
  <si>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</si>
  <si>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</si>
  <si>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</si>
  <si>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</si>
  <si>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</si>
  <si>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</si>
  <si>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</si>
  <si>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</si>
  <si>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</si>
  <si>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</si>
  <si>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</si>
  <si>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</si>
  <si>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</si>
  <si>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</si>
  <si>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</si>
  <si>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</si>
  <si>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</si>
  <si>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</si>
  <si>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</si>
  <si>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</si>
  <si>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</si>
  <si>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</si>
  <si>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</si>
  <si>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</si>
  <si>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</si>
  <si>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</si>
  <si>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</si>
  <si>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</si>
  <si>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</si>
  <si>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</si>
  <si>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</si>
  <si>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</si>
  <si>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</si>
  <si>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</si>
  <si>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</si>
  <si>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</si>
  <si>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</si>
  <si>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</si>
  <si>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</si>
  <si>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</si>
  <si>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</si>
  <si>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</si>
  <si>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</si>
  <si>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</si>
  <si>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</si>
  <si>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</si>
  <si>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</si>
  <si>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</si>
  <si>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</si>
  <si>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</si>
  <si>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</si>
  <si>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</si>
  <si>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</si>
  <si>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</si>
  <si>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</si>
  <si>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</si>
  <si>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</si>
  <si>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</si>
  <si>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</si>
  <si>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</si>
  <si>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</si>
  <si>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</si>
  <si>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</si>
  <si>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</si>
  <si>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</si>
  <si>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</si>
  <si>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</si>
  <si>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</si>
  <si>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</si>
  <si>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</si>
  <si>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</si>
  <si>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</si>
  <si>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</si>
  <si>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</si>
  <si>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</si>
  <si>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</si>
  <si>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</si>
  <si>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</si>
  <si>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</si>
  <si>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</si>
  <si>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</si>
  <si>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</si>
  <si>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</si>
  <si>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</si>
  <si>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</si>
  <si>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</si>
  <si>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</si>
  <si>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</si>
  <si>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</si>
  <si>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</si>
  <si>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</si>
  <si>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</si>
  <si>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</si>
  <si>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</si>
  <si>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</si>
  <si>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</si>
  <si>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</si>
  <si>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</si>
  <si>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</si>
  <si>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</si>
  <si>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</si>
  <si>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</si>
  <si>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</si>
  <si>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</si>
  <si>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</si>
  <si>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</si>
  <si>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</si>
  <si>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</si>
  <si>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</si>
  <si>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</si>
  <si>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</si>
  <si>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</si>
  <si>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</si>
  <si>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</si>
  <si>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</si>
  <si>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</si>
  <si>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</si>
  <si>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</si>
  <si>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</si>
  <si>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</si>
  <si>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</si>
  <si>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</si>
  <si>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</si>
  <si>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</si>
  <si>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</si>
  <si>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</si>
  <si>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</si>
  <si>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</si>
  <si>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</si>
  <si>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</si>
  <si>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</si>
  <si>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</si>
  <si>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</si>
  <si>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</si>
  <si>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</si>
  <si>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</si>
  <si>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</si>
  <si>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</si>
  <si>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</si>
  <si>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</si>
  <si>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</si>
  <si>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</si>
  <si>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</si>
  <si>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</si>
  <si>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</si>
  <si>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</si>
  <si>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</si>
  <si>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</si>
  <si>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</si>
  <si>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</si>
  <si>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</si>
  <si>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</si>
  <si>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</si>
  <si>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</si>
  <si>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</si>
  <si>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</si>
  <si>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</si>
  <si>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</si>
  <si>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</si>
  <si>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</si>
  <si>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</si>
  <si>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</si>
  <si>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</si>
  <si>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</si>
  <si>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</si>
  <si>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</si>
  <si>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</si>
  <si>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</si>
  <si>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</si>
  <si>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</si>
  <si>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</si>
  <si>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</si>
  <si>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</si>
  <si>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</si>
  <si>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</si>
  <si>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</si>
  <si>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</si>
  <si>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</si>
  <si>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</si>
  <si>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</si>
  <si>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</si>
  <si>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</si>
  <si>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</si>
  <si>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</si>
  <si>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</si>
  <si>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</si>
  <si>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</si>
  <si>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</si>
  <si>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</si>
  <si>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</si>
  <si>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</si>
  <si>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</si>
  <si>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</si>
  <si>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</si>
  <si>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</si>
  <si>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</si>
  <si>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</si>
  <si>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</si>
  <si>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</si>
  <si>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</si>
  <si>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</si>
  <si>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</si>
  <si>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</si>
  <si>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</si>
  <si>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</si>
  <si>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</si>
  <si>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</si>
  <si>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</si>
  <si>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</si>
  <si>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</si>
  <si>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</si>
  <si>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</si>
  <si>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</si>
  <si>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</si>
  <si>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</si>
  <si>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</si>
  <si>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</si>
  <si>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</si>
  <si>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</si>
  <si>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</si>
  <si>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</si>
  <si>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</si>
  <si>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</si>
  <si>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</si>
  <si>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</si>
  <si>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</si>
  <si>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</si>
  <si>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</si>
  <si>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</si>
  <si>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</si>
  <si>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</si>
  <si>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</si>
  <si>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</si>
  <si>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</si>
  <si>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</si>
  <si>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</si>
  <si>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</si>
  <si>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</si>
  <si>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</si>
  <si>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</si>
  <si>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</si>
  <si>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</si>
  <si>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</si>
  <si>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</si>
  <si>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</si>
  <si>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</si>
  <si>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</si>
  <si>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</si>
  <si>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</si>
  <si>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</si>
  <si>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</si>
  <si>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</si>
  <si>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</si>
  <si>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</si>
  <si>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</si>
  <si>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</si>
  <si>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</si>
  <si>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</si>
  <si>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</si>
  <si>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</si>
  <si>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</si>
  <si>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</si>
  <si>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</si>
  <si>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</si>
  <si>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</si>
  <si>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</si>
  <si>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</si>
  <si>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</si>
  <si>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</si>
  <si>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</si>
  <si>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</si>
  <si>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</si>
  <si>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</si>
  <si>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</si>
  <si>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</si>
  <si>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</si>
  <si>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</si>
  <si>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</si>
  <si>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</si>
  <si>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</si>
  <si>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</si>
  <si>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</si>
  <si>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</si>
  <si>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</si>
  <si>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</si>
  <si>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</si>
  <si>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</si>
  <si>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</si>
  <si>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</si>
  <si>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</si>
  <si>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</si>
  <si>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</si>
  <si>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</si>
  <si>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</si>
  <si>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</si>
  <si>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</si>
  <si>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</si>
  <si>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</si>
  <si>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</si>
  <si>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</si>
  <si>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</si>
  <si>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</si>
  <si>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</si>
  <si>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</si>
  <si>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</si>
  <si>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</si>
  <si>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</si>
  <si>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</si>
  <si>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</si>
  <si>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</si>
  <si>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</si>
  <si>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</si>
  <si>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</si>
  <si>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</si>
  <si>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</si>
  <si>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</si>
  <si>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</si>
  <si>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</si>
  <si>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</si>
  <si>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</si>
  <si>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</si>
  <si>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</si>
  <si>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</si>
  <si>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</si>
  <si>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</si>
  <si>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</si>
  <si>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</si>
  <si>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</si>
  <si>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</si>
  <si>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</si>
  <si>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</si>
  <si>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</si>
  <si>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</si>
  <si>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</si>
  <si>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</si>
  <si>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</si>
  <si>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</si>
  <si>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</si>
  <si>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</si>
  <si>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</si>
  <si>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</si>
  <si>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</si>
  <si>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</si>
  <si>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</si>
  <si>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</si>
  <si>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</si>
  <si>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</si>
  <si>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</si>
  <si>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</si>
  <si>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</si>
  <si>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</si>
  <si>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</si>
  <si>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</si>
  <si>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</si>
  <si>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</si>
  <si>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</si>
  <si>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</si>
  <si>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</si>
  <si>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</si>
  <si>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</si>
  <si>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</si>
  <si>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</si>
  <si>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</si>
  <si>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</si>
  <si>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</si>
  <si>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</si>
  <si>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</si>
  <si>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</si>
  <si>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</si>
  <si>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</si>
  <si>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</si>
  <si>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</si>
  <si>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</si>
  <si>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</si>
  <si>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</si>
  <si>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</si>
  <si>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</si>
  <si>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</si>
  <si>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</si>
  <si>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</si>
  <si>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</si>
  <si>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</si>
  <si>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</si>
  <si>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</si>
  <si>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</si>
  <si>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</si>
  <si>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</si>
  <si>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</si>
  <si>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</si>
  <si>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</si>
  <si>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</si>
  <si>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</si>
  <si>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</si>
  <si>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</si>
  <si>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</si>
  <si>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</si>
  <si>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</si>
  <si>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</si>
  <si>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</si>
  <si>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</si>
  <si>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</si>
  <si>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</si>
  <si>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</si>
  <si>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</si>
  <si>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</si>
  <si>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</si>
  <si>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</si>
  <si>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</si>
  <si>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</si>
  <si>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</si>
  <si>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</si>
  <si>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</si>
  <si>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</si>
  <si>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</si>
  <si>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</si>
  <si>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</si>
  <si>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</si>
  <si>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</si>
  <si>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</si>
  <si>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</si>
  <si>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</si>
  <si>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</si>
  <si>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</si>
  <si>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</si>
  <si>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</si>
  <si>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</si>
  <si>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</si>
  <si>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</si>
  <si>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</si>
  <si>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</si>
  <si>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</si>
  <si>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</si>
  <si>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</si>
  <si>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</si>
  <si>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</si>
  <si>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</si>
  <si>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</si>
  <si>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</si>
  <si>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</si>
  <si>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</si>
  <si>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</si>
  <si>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</si>
  <si>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</si>
  <si>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</si>
  <si>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</si>
  <si>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</si>
  <si>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</si>
  <si>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</si>
  <si>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</si>
  <si>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</si>
  <si>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</si>
  <si>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</si>
  <si>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</si>
  <si>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</si>
  <si>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</si>
  <si>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</si>
  <si>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</si>
  <si>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</si>
  <si>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</si>
  <si>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</si>
  <si>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</si>
  <si>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</si>
  <si>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</si>
  <si>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</si>
  <si>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</si>
  <si>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</si>
  <si>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</si>
  <si>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</si>
  <si>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</si>
  <si>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</si>
  <si>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</si>
  <si>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</si>
  <si>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</si>
  <si>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</si>
  <si>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</si>
  <si>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</si>
  <si>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</si>
  <si>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</si>
  <si>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</si>
  <si>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</si>
  <si>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</si>
  <si>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</si>
  <si>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</si>
  <si>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</si>
  <si>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</si>
  <si>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</si>
  <si>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</si>
  <si>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</si>
  <si>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</si>
  <si>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</si>
  <si>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</si>
  <si>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</si>
  <si>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</si>
  <si>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</si>
  <si>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</si>
  <si>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</si>
  <si>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</si>
  <si>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</si>
  <si>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</si>
  <si>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</si>
  <si>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</si>
  <si>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</si>
  <si>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</si>
  <si>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</si>
  <si>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</si>
  <si>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</si>
  <si>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</si>
  <si>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</si>
  <si>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</si>
  <si>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</si>
  <si>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</si>
  <si>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</si>
  <si>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</si>
  <si>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</si>
  <si>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</si>
  <si>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</si>
  <si>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</si>
  <si>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</si>
  <si>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</si>
  <si>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</si>
  <si>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</si>
  <si>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</si>
  <si>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</si>
  <si>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</si>
  <si>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</si>
  <si>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</si>
  <si>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</si>
  <si>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</si>
  <si>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</si>
  <si>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</si>
  <si>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</si>
  <si>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</si>
  <si>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</si>
  <si>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</si>
  <si>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</si>
  <si>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</si>
  <si>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</si>
  <si>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</si>
  <si>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</si>
  <si>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</si>
  <si>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</si>
  <si>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</si>
  <si>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</si>
  <si>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</si>
  <si>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</si>
  <si>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</si>
  <si>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</si>
  <si>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</si>
  <si>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</si>
  <si>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</si>
  <si>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</si>
  <si>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</si>
  <si>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</si>
  <si>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</si>
  <si>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</si>
  <si>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</si>
  <si>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</si>
  <si>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</si>
  <si>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</si>
  <si>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</si>
  <si>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</si>
  <si>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</si>
  <si>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</si>
  <si>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</si>
  <si>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</si>
  <si>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</si>
  <si>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</si>
  <si>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</si>
  <si>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</si>
  <si>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</si>
  <si>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</si>
  <si>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</si>
  <si>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</si>
  <si>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</si>
  <si>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</si>
  <si>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</si>
  <si>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</si>
  <si>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</si>
  <si>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</si>
  <si>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</si>
  <si>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</si>
  <si>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</si>
  <si>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</si>
  <si>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</si>
  <si>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</si>
  <si>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</si>
  <si>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</si>
  <si>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</si>
  <si>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</si>
  <si>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</si>
  <si>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</si>
  <si>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</si>
  <si>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</si>
  <si>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</si>
  <si>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</si>
  <si>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</si>
  <si>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</si>
  <si>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</si>
  <si>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</si>
  <si>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</si>
  <si>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</si>
  <si>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</si>
  <si>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</si>
  <si>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</si>
  <si>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</si>
  <si>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</si>
  <si>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</si>
  <si>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</si>
  <si>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</si>
  <si>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</si>
  <si>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</si>
  <si>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</si>
  <si>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</si>
  <si>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</si>
  <si>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</si>
  <si>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</si>
  <si>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</si>
  <si>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</si>
  <si>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</si>
  <si>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</si>
  <si>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</si>
  <si>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</si>
  <si>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</si>
  <si>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</si>
  <si>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</si>
  <si>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</si>
  <si>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</si>
  <si>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</si>
  <si>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</si>
  <si>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</si>
  <si>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</si>
  <si>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</si>
  <si>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</si>
  <si>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</si>
  <si>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</si>
  <si>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</si>
  <si>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</si>
  <si>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</si>
  <si>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</si>
  <si>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</si>
  <si>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</si>
  <si>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</si>
  <si>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</si>
  <si>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</si>
  <si>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</si>
  <si>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</si>
  <si>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</si>
  <si>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</si>
  <si>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</si>
  <si>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</si>
  <si>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</si>
  <si>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</si>
  <si>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</si>
  <si>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</si>
  <si>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</si>
  <si>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</si>
  <si>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</si>
  <si>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</si>
  <si>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</si>
  <si>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</si>
  <si>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</si>
  <si>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</si>
  <si>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</si>
  <si>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</si>
  <si>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</si>
  <si>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</si>
  <si>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</si>
  <si>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</si>
  <si>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</si>
  <si>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</si>
  <si>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</si>
  <si>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</si>
  <si>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</si>
  <si>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</si>
  <si>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</si>
  <si>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</si>
  <si>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</si>
  <si>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</si>
  <si>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</si>
  <si>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</si>
  <si>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</si>
  <si>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</si>
  <si>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</si>
  <si>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</si>
  <si>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</si>
  <si>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</si>
  <si>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</si>
  <si>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</si>
  <si>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</si>
  <si>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</si>
  <si>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</si>
  <si>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</si>
  <si>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</si>
  <si>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</si>
  <si>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</si>
  <si>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</si>
  <si>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</si>
  <si>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</si>
  <si>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</si>
  <si>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</si>
  <si>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</si>
  <si>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</si>
  <si>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</si>
  <si>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</si>
  <si>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</si>
  <si>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</si>
  <si>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</si>
  <si>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</si>
  <si>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</si>
  <si>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</si>
  <si>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</si>
  <si>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</si>
  <si>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</si>
  <si>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</si>
  <si>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</si>
  <si>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</si>
  <si>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</si>
  <si>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</si>
  <si>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</si>
  <si>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</si>
  <si>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</si>
  <si>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</si>
  <si>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</si>
  <si>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</si>
  <si>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</si>
  <si>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</si>
  <si>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</si>
  <si>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</si>
  <si>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</si>
  <si>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</si>
  <si>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</si>
  <si>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</si>
  <si>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</si>
  <si>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</si>
  <si>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</si>
  <si>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</si>
  <si>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</si>
  <si>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</si>
  <si>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</si>
  <si>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</si>
  <si>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</si>
  <si>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</si>
  <si>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</si>
  <si>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</si>
  <si>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</si>
  <si>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</si>
  <si>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</si>
  <si>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</si>
  <si>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</si>
  <si>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</si>
  <si>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</si>
  <si>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</si>
  <si>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</si>
  <si>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</si>
  <si>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</si>
  <si>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</si>
  <si>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</si>
  <si>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</si>
  <si>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</si>
  <si>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</si>
  <si>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</si>
  <si>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</si>
  <si>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</si>
  <si>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</si>
  <si>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</si>
  <si>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</si>
  <si>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</si>
  <si>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</si>
  <si>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</si>
  <si>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</si>
  <si>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</si>
  <si>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</si>
  <si>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</si>
  <si>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</si>
  <si>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</si>
  <si>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</si>
  <si>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</si>
  <si>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</si>
  <si>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</si>
  <si>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</si>
  <si>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</si>
  <si>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</si>
  <si>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</si>
  <si>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</si>
  <si>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</si>
  <si>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</si>
  <si>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</si>
  <si>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</si>
  <si>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</si>
  <si>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</si>
  <si>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</si>
  <si>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</si>
  <si>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</si>
  <si>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</si>
  <si>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</si>
  <si>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</si>
  <si>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</si>
  <si>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</si>
  <si>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</si>
  <si>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</si>
  <si>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</si>
  <si>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</si>
  <si>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</si>
  <si>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</si>
  <si>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</si>
  <si>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</si>
  <si>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</si>
  <si>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</si>
  <si>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</si>
  <si>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</si>
  <si>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</si>
  <si>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</si>
  <si>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</si>
  <si>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</si>
  <si>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</si>
  <si>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</si>
  <si>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</si>
  <si>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</si>
  <si>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</si>
  <si>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</si>
  <si>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</si>
  <si>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</si>
  <si>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</si>
  <si>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</si>
  <si>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</si>
  <si>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</si>
  <si>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</si>
  <si>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</si>
  <si>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</si>
  <si>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</si>
  <si>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</si>
  <si>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</si>
  <si>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</si>
  <si>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</si>
  <si>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</si>
  <si>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</si>
  <si>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</si>
  <si>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</si>
  <si>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</si>
  <si>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</si>
  <si>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</si>
  <si>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</si>
  <si>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</si>
  <si>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</si>
  <si>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</si>
  <si>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</si>
  <si>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</si>
  <si>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</si>
  <si>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</si>
  <si>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</si>
  <si>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</si>
  <si>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</si>
  <si>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</si>
  <si>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</si>
  <si>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</si>
  <si>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</si>
  <si>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</si>
  <si>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</si>
  <si>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</si>
  <si>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</si>
  <si>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</si>
  <si>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</si>
  <si>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</si>
  <si>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</si>
  <si>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</si>
  <si>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</si>
  <si>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</si>
  <si>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</si>
  <si>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</si>
  <si>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</si>
  <si>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</si>
  <si>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</si>
  <si>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</si>
  <si>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</si>
  <si>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</si>
  <si>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</si>
  <si>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</si>
  <si>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</si>
  <si>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</si>
  <si>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</si>
  <si>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</si>
  <si>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</si>
  <si>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</si>
  <si>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</si>
  <si>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</si>
  <si>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</si>
  <si>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</si>
  <si>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</si>
  <si>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</si>
  <si>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</si>
  <si>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</si>
  <si>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</si>
  <si>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</si>
  <si>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</si>
  <si>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</si>
  <si>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</si>
  <si>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</si>
  <si>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</si>
  <si>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</si>
  <si>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</si>
  <si>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</si>
  <si>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</si>
  <si>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</si>
  <si>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</si>
  <si>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</si>
  <si>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</si>
  <si>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</si>
  <si>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</si>
  <si>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</si>
  <si>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</si>
  <si>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</si>
  <si>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</si>
  <si>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</si>
  <si>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</si>
  <si>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</si>
  <si>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</si>
  <si>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</si>
  <si>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</si>
  <si>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</si>
  <si>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</si>
  <si>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</si>
  <si>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</si>
  <si>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</si>
  <si>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</si>
  <si>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</si>
  <si>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</si>
  <si>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</si>
  <si>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</si>
  <si>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</si>
  <si>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</si>
  <si>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</si>
  <si>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</si>
  <si>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</si>
  <si>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</si>
  <si>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</si>
  <si>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</si>
  <si>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</si>
  <si>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</si>
  <si>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</si>
  <si>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</si>
  <si>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</si>
  <si>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</si>
  <si>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</si>
  <si>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</si>
  <si>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</si>
  <si>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</si>
  <si>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</si>
  <si>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</si>
  <si>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</si>
  <si>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</si>
  <si>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</si>
  <si>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</si>
  <si>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</si>
  <si>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</si>
  <si>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</si>
  <si>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</si>
  <si>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</si>
  <si>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</si>
  <si>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</si>
  <si>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</si>
  <si>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</si>
  <si>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</si>
  <si>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</si>
  <si>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</si>
  <si>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</si>
  <si>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</si>
  <si>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</si>
  <si>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</si>
  <si>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</si>
  <si>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</si>
  <si>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</si>
  <si>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</si>
  <si>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</si>
  <si>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</si>
  <si>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</si>
  <si>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</si>
  <si>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</si>
  <si>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</si>
  <si>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</si>
  <si>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</si>
  <si>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</si>
  <si>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</si>
  <si>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</si>
  <si>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</si>
  <si>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</si>
  <si>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</si>
  <si>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</si>
  <si>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</si>
  <si>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</si>
  <si>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</si>
  <si>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</si>
  <si>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</si>
  <si>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</si>
  <si>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</si>
  <si>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</si>
  <si>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</si>
  <si>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</si>
  <si>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</si>
  <si>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</si>
  <si>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</si>
  <si>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</si>
  <si>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</si>
  <si>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</si>
  <si>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</si>
  <si>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</si>
  <si>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</si>
  <si>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</si>
  <si>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</si>
  <si>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</si>
  <si>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</si>
  <si>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</si>
  <si>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</si>
  <si>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</si>
  <si>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</si>
  <si>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</si>
  <si>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</si>
  <si>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</si>
  <si>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</si>
  <si>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</si>
  <si>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</si>
  <si>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</si>
  <si>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</si>
  <si>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</si>
  <si>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</si>
  <si>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</si>
  <si>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</si>
  <si>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</si>
  <si>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</si>
  <si>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</si>
  <si>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</si>
  <si>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</si>
  <si>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</si>
  <si>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</si>
  <si>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</si>
  <si>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</si>
  <si>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</si>
  <si>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</si>
  <si>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</si>
  <si>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</si>
  <si>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</si>
  <si>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</si>
  <si>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</si>
  <si>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</si>
  <si>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</si>
  <si>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</si>
  <si>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</si>
  <si>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</si>
  <si>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</si>
  <si>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</si>
  <si>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</si>
  <si>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</si>
  <si>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</si>
  <si>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</si>
  <si>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</si>
  <si>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</si>
  <si>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</si>
  <si>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</si>
  <si>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</si>
  <si>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</si>
  <si>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</si>
  <si>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</si>
  <si>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</si>
  <si>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</si>
  <si>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</si>
  <si>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</si>
  <si>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</si>
  <si>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</si>
  <si>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</si>
  <si>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</si>
  <si>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</si>
  <si>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</si>
  <si>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</si>
  <si>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</si>
  <si>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</si>
  <si>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</si>
  <si>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</si>
  <si>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</si>
  <si>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</si>
  <si>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</si>
  <si>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</si>
  <si>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</si>
  <si>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</si>
  <si>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</si>
  <si>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</si>
  <si>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</si>
  <si>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</si>
  <si>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</si>
  <si>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</si>
  <si>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</si>
  <si>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</si>
  <si>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</si>
  <si>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</si>
  <si>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</si>
  <si>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</si>
  <si>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</si>
  <si>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</si>
  <si>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</si>
  <si>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</si>
  <si>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</si>
  <si>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</si>
  <si>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</si>
  <si>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</si>
  <si>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</si>
  <si>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</si>
  <si>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</si>
  <si>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</si>
  <si>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</si>
  <si>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</si>
  <si>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</si>
  <si>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</si>
  <si>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</si>
  <si>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</si>
  <si>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</si>
  <si>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</si>
  <si>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</si>
  <si>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</si>
  <si>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</si>
  <si>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</si>
  <si>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</si>
  <si>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</si>
  <si>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</si>
  <si>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</si>
  <si>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</si>
  <si>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</si>
  <si>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</si>
  <si>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</si>
  <si>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</si>
  <si>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</si>
  <si>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</si>
  <si>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</si>
  <si>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</si>
  <si>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</si>
  <si>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</si>
  <si>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</si>
  <si>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</si>
  <si>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</si>
  <si>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</si>
  <si>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</si>
  <si>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</si>
  <si>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</si>
  <si>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</si>
  <si>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</si>
  <si>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</si>
  <si>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</si>
  <si>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</si>
  <si>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</si>
  <si>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</si>
  <si>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</si>
  <si>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</si>
  <si>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</si>
  <si>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</si>
  <si>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</si>
  <si>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</si>
  <si>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</si>
  <si>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</si>
  <si>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</si>
  <si>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</si>
  <si>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</si>
  <si>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</si>
  <si>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</si>
  <si>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</si>
  <si>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</si>
  <si>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</si>
  <si>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</si>
  <si>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</si>
  <si>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</si>
  <si>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</si>
  <si>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</si>
  <si>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</si>
  <si>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</si>
  <si>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</si>
  <si>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</si>
  <si>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</si>
  <si>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</si>
  <si>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</si>
  <si>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</si>
  <si>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</si>
  <si>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</si>
  <si>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</si>
  <si>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</si>
  <si>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</si>
  <si>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</si>
  <si>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</si>
  <si>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</si>
  <si>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</si>
  <si>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</si>
  <si>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</si>
  <si>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</si>
  <si>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</si>
  <si>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</si>
  <si>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</si>
  <si>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</si>
  <si>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</si>
  <si>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</si>
  <si>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</si>
  <si>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</si>
  <si>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</si>
  <si>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</si>
  <si>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</si>
  <si>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</si>
  <si>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</si>
  <si>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</si>
  <si>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</si>
  <si>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</si>
  <si>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</si>
  <si>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</si>
  <si>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</si>
  <si>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</si>
  <si>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</si>
  <si>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</si>
  <si>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</si>
  <si>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</si>
  <si>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</si>
  <si>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</si>
  <si>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</si>
  <si>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</si>
  <si>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</si>
  <si>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</si>
  <si>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</si>
  <si>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</si>
  <si>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</si>
  <si>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</si>
  <si>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</si>
  <si>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</si>
  <si>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</si>
  <si>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</si>
  <si>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</si>
  <si>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</si>
  <si>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</si>
  <si>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</si>
  <si>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</si>
  <si>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</si>
  <si>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</si>
  <si>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</si>
  <si>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</si>
  <si>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</si>
  <si>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</si>
  <si>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</si>
  <si>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</si>
  <si>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</si>
  <si>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</si>
  <si>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</si>
  <si>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</si>
  <si>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</si>
  <si>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</si>
  <si>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</si>
  <si>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</si>
  <si>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</si>
  <si>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</si>
  <si>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</si>
  <si>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</si>
  <si>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</si>
  <si>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</si>
  <si>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</si>
  <si>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</si>
  <si>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</si>
  <si>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</si>
  <si>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</si>
  <si>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</si>
  <si>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</si>
  <si>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</si>
  <si>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</si>
  <si>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</si>
  <si>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</si>
  <si>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</si>
  <si>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</si>
  <si>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</si>
  <si>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</si>
  <si>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</si>
  <si>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</si>
  <si>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</si>
  <si>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</si>
  <si>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</si>
  <si>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</si>
  <si>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</si>
  <si>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</si>
  <si>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</si>
  <si>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</si>
  <si>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</si>
  <si>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</si>
  <si>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</si>
  <si>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</si>
  <si>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</si>
  <si>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</si>
  <si>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</si>
  <si>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</si>
  <si>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</si>
  <si>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</si>
  <si>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</si>
  <si>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</si>
  <si>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</si>
  <si>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</si>
  <si>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</si>
  <si>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</si>
  <si>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</si>
  <si>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</si>
  <si>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</si>
  <si>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</si>
  <si>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</si>
  <si>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</si>
  <si>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</si>
  <si>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</si>
  <si>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</si>
  <si>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</si>
  <si>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</si>
  <si>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</si>
  <si>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</si>
  <si>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</si>
  <si>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</si>
  <si>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</si>
  <si>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</si>
  <si>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</si>
  <si>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</si>
  <si>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</si>
  <si>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</si>
  <si>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</si>
  <si>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</si>
  <si>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</si>
  <si>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</si>
  <si>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</si>
  <si>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</si>
  <si>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</si>
  <si>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</si>
  <si>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</si>
  <si>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</si>
  <si>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</si>
  <si>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</si>
  <si>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</si>
  <si>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</si>
  <si>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</si>
  <si>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</si>
  <si>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</si>
  <si>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</si>
  <si>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</si>
  <si>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</si>
  <si>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</si>
  <si>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</si>
  <si>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</si>
  <si>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</si>
  <si>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</si>
  <si>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</si>
  <si>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</si>
  <si>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</si>
  <si>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</si>
  <si>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</si>
  <si>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</si>
  <si>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</si>
  <si>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</si>
  <si>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</si>
  <si>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</si>
  <si>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</si>
  <si>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</si>
  <si>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</si>
  <si>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</si>
  <si>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</si>
  <si>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</si>
  <si>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</si>
  <si>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</si>
  <si>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</si>
  <si>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</si>
  <si>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</si>
  <si>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</si>
  <si>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</si>
  <si>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</si>
  <si>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</si>
  <si>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</si>
  <si>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</si>
  <si>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</si>
  <si>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</si>
  <si>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</si>
  <si>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</si>
  <si>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</si>
  <si>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</si>
  <si>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</si>
  <si>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</si>
  <si>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</si>
  <si>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</si>
  <si>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</si>
  <si>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</si>
  <si>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</si>
  <si>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</si>
  <si>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</si>
  <si>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</si>
  <si>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</si>
  <si>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</si>
  <si>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</si>
  <si>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</si>
  <si>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</si>
  <si>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</si>
  <si>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</si>
  <si>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</si>
  <si>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</si>
  <si>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</si>
  <si>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</si>
  <si>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</si>
  <si>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</si>
  <si>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</si>
  <si>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</si>
  <si>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</si>
  <si>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</si>
  <si>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</si>
  <si>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</si>
  <si>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</si>
  <si>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</si>
  <si>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</si>
  <si>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</si>
  <si>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</si>
  <si>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</si>
  <si>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</si>
  <si>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</si>
  <si>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</si>
  <si>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</si>
  <si>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</si>
  <si>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</si>
  <si>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</si>
  <si>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</si>
  <si>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</si>
  <si>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</si>
  <si>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</si>
  <si>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</si>
  <si>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</si>
  <si>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</si>
  <si>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</si>
  <si>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</si>
  <si>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</si>
  <si>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</si>
  <si>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</si>
  <si>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</si>
  <si>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</si>
  <si>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</si>
  <si>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</si>
  <si>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</si>
  <si>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</si>
  <si>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</si>
  <si>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</si>
  <si>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</si>
  <si>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</si>
  <si>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</si>
  <si>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</si>
  <si>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</si>
  <si>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</si>
  <si>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</si>
  <si>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</si>
  <si>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</si>
  <si>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</si>
  <si>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</si>
  <si>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</si>
  <si>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</si>
  <si>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</si>
  <si>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</si>
  <si>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</si>
  <si>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</si>
  <si>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</si>
  <si>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</si>
  <si>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</si>
  <si>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</si>
  <si>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</si>
  <si>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</si>
  <si>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</si>
  <si>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</si>
  <si>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</si>
  <si>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</si>
  <si>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</si>
  <si>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</si>
  <si>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</si>
  <si>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</si>
  <si>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</si>
  <si>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</si>
  <si>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</si>
  <si>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</si>
  <si>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</si>
  <si>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</si>
  <si>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</si>
  <si>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</si>
  <si>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</si>
  <si>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</si>
  <si>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</si>
  <si>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</si>
  <si>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</si>
  <si>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</si>
  <si>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</si>
  <si>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</si>
  <si>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</si>
  <si>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</si>
  <si>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</si>
  <si>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</si>
  <si>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</si>
  <si>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</si>
  <si>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</si>
  <si>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</si>
  <si>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</si>
  <si>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</si>
  <si>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</si>
  <si>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</si>
  <si>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</si>
  <si>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</si>
  <si>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</si>
  <si>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</si>
  <si>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</si>
  <si>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</si>
  <si>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</si>
  <si>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</si>
  <si>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</si>
  <si>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</si>
  <si>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</si>
  <si>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</si>
  <si>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</si>
  <si>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</si>
  <si>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</si>
  <si>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</si>
  <si>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</si>
  <si>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</si>
  <si>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</si>
  <si>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</si>
  <si>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</si>
  <si>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</si>
  <si>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</si>
  <si>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</si>
  <si>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</si>
  <si>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</si>
  <si>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</si>
  <si>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</si>
  <si>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</si>
  <si>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</si>
  <si>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</si>
  <si>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</si>
  <si>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</si>
  <si>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</si>
  <si>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</si>
  <si>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</si>
  <si>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</si>
  <si>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</si>
  <si>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</si>
  <si>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</si>
  <si>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</si>
  <si>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</si>
  <si>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</si>
  <si>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</si>
  <si>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</si>
  <si>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</si>
  <si>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</si>
  <si>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</si>
  <si>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</si>
  <si>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</si>
  <si>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</si>
  <si>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</si>
  <si>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</si>
  <si>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</si>
  <si>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</si>
  <si>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</si>
  <si>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</si>
  <si>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</si>
  <si>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</si>
  <si>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</si>
  <si>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</si>
  <si>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</si>
  <si>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</si>
  <si>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</si>
  <si>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</si>
  <si>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</si>
  <si>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</si>
  <si>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</si>
  <si>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</si>
  <si>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</si>
  <si>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</si>
  <si>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</si>
  <si>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</si>
  <si>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</si>
  <si>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</si>
  <si>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</si>
  <si>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</si>
  <si>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</si>
  <si>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</si>
  <si>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</si>
  <si>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</si>
  <si>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</si>
  <si>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</si>
  <si>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</si>
  <si>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</si>
  <si>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</si>
  <si>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</si>
  <si>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</si>
  <si>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</si>
  <si>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</si>
  <si>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</si>
  <si>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</si>
  <si>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</si>
  <si>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</si>
  <si>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</si>
  <si>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</si>
  <si>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</si>
  <si>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</si>
  <si>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</si>
  <si>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</si>
  <si>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</si>
  <si>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</si>
  <si>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</si>
  <si>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</si>
  <si>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</si>
  <si>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</si>
  <si>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</si>
  <si>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</si>
  <si>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</si>
  <si>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</si>
  <si>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</si>
  <si>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</si>
  <si>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</si>
  <si>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</si>
  <si>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</si>
  <si>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</si>
  <si>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</si>
  <si>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</si>
  <si>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</si>
  <si>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</si>
  <si>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</si>
  <si>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</si>
  <si>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</si>
  <si>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</si>
  <si>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</si>
  <si>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</si>
  <si>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</si>
  <si>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</si>
  <si>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</si>
  <si>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</si>
  <si>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</si>
  <si>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</si>
  <si>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</si>
  <si>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</si>
  <si>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</si>
  <si>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</si>
  <si>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</si>
  <si>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</si>
  <si>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</si>
  <si>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</si>
  <si>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</si>
  <si>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</si>
  <si>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</si>
  <si>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</si>
  <si>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</si>
  <si>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</si>
  <si>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</si>
  <si>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</si>
  <si>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</si>
  <si>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</si>
  <si>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</si>
  <si>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</si>
  <si>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</si>
  <si>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</si>
  <si>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</si>
  <si>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</si>
  <si>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</si>
  <si>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</si>
  <si>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</si>
  <si>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</si>
  <si>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</si>
  <si>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</si>
  <si>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</si>
  <si>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</si>
  <si>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</si>
  <si>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</si>
  <si>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</si>
  <si>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</si>
  <si>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</si>
  <si>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</si>
  <si>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</si>
  <si>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</si>
  <si>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</si>
  <si>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</si>
  <si>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</si>
  <si>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</si>
  <si>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</si>
  <si>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</si>
  <si>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</si>
  <si>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</si>
  <si>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</si>
  <si>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</si>
  <si>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</si>
  <si>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</si>
  <si>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</si>
  <si>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</si>
  <si>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</si>
  <si>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</si>
  <si>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</si>
  <si>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</si>
  <si>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</si>
  <si>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</si>
  <si>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</si>
  <si>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</si>
  <si>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</si>
  <si>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</si>
  <si>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</si>
  <si>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</si>
  <si>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</si>
  <si>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</si>
  <si>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</si>
  <si>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</si>
  <si>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</si>
  <si>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</si>
  <si>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</si>
  <si>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</si>
  <si>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</si>
  <si>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</si>
  <si>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</si>
  <si>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</si>
  <si>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</si>
  <si>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</si>
  <si>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</si>
  <si>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</si>
  <si>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</si>
  <si>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</si>
  <si>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</si>
  <si>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</si>
  <si>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</si>
  <si>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</si>
  <si>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</si>
  <si>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</si>
  <si>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</si>
  <si>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</si>
  <si>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</si>
  <si>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</si>
  <si>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</si>
  <si>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</si>
  <si>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</si>
  <si>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</si>
  <si>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</si>
  <si>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</si>
  <si>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</si>
  <si>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</si>
  <si>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</si>
  <si>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</si>
  <si>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</si>
  <si>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</si>
  <si>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</si>
  <si>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</si>
  <si>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</si>
  <si>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</si>
  <si>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</si>
  <si>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</si>
  <si>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</si>
  <si>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</si>
  <si>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</si>
  <si>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</si>
  <si>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</si>
  <si>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</si>
  <si>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</si>
  <si>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</si>
  <si>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</si>
  <si>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</si>
  <si>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</si>
  <si>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</si>
  <si>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</si>
  <si>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</si>
  <si>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</si>
  <si>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</si>
  <si>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</si>
  <si>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</si>
  <si>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</si>
  <si>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</si>
  <si>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</si>
  <si>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</si>
  <si>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</si>
  <si>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</si>
  <si>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</si>
  <si>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</si>
  <si>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</si>
  <si>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</si>
  <si>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</si>
  <si>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</si>
  <si>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</si>
  <si>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</si>
  <si>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</si>
  <si>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</si>
  <si>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</si>
  <si>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</si>
  <si>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</si>
  <si>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</si>
  <si>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</si>
  <si>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</si>
  <si>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</si>
  <si>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</si>
  <si>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</si>
  <si>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</si>
  <si>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</si>
  <si>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</si>
  <si>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</si>
  <si>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</si>
  <si>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</si>
  <si>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</si>
  <si>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</si>
  <si>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</si>
  <si>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</si>
  <si>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</si>
  <si>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</si>
  <si>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</si>
  <si>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</si>
  <si>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</si>
  <si>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</si>
  <si>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</si>
  <si>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</si>
  <si>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</si>
  <si>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</si>
  <si>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</si>
  <si>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</si>
  <si>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</si>
  <si>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</si>
  <si>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</si>
  <si>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</si>
  <si>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</si>
  <si>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</si>
  <si>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</si>
  <si>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</si>
  <si>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</si>
  <si>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</si>
  <si>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</si>
  <si>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</si>
  <si>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</si>
  <si>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</si>
  <si>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</si>
  <si>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</si>
  <si>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</si>
  <si>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</si>
  <si>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</si>
  <si>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</si>
  <si>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</si>
  <si>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</si>
  <si>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</si>
  <si>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</si>
  <si>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</si>
  <si>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</si>
  <si>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</si>
  <si>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</si>
  <si>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</si>
  <si>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</si>
  <si>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</si>
  <si>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</si>
  <si>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</si>
  <si>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</si>
  <si>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</si>
  <si>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</si>
  <si>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</si>
  <si>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</si>
  <si>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</si>
  <si>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</si>
  <si>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</si>
  <si>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</si>
  <si>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</si>
  <si>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</si>
  <si>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</si>
  <si>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</si>
  <si>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</si>
  <si>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</si>
  <si>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</si>
  <si>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</si>
  <si>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</si>
  <si>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</si>
  <si>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</si>
  <si>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</si>
  <si>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</si>
  <si>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</si>
  <si>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</si>
  <si>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</si>
  <si>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</si>
  <si>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</si>
  <si>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</si>
  <si>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</si>
  <si>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</si>
  <si>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</si>
  <si>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</si>
  <si>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</si>
  <si>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</si>
  <si>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</si>
  <si>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</si>
  <si>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</si>
  <si>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</si>
  <si>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</si>
  <si>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</si>
  <si>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</si>
  <si>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</si>
  <si>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</si>
  <si>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</si>
  <si>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</si>
  <si>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</si>
  <si>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</si>
  <si>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</si>
  <si>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</si>
  <si>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</si>
  <si>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</si>
  <si>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</si>
  <si>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</si>
  <si>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</si>
  <si>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</si>
  <si>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</si>
  <si>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</si>
  <si>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</si>
  <si>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</si>
  <si>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</si>
  <si>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</si>
  <si>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</si>
  <si>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</si>
  <si>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</si>
  <si>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</si>
  <si>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</si>
  <si>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</si>
  <si>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</si>
  <si>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</si>
  <si>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</si>
  <si>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</si>
  <si>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</si>
  <si>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</si>
  <si>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</si>
  <si>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</si>
  <si>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</si>
  <si>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</si>
  <si>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</si>
  <si>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</si>
  <si>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</si>
  <si>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</si>
  <si>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</si>
  <si>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</si>
  <si>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</si>
  <si>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</si>
  <si>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</si>
  <si>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</si>
  <si>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</si>
  <si>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</si>
  <si>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</si>
  <si>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</si>
  <si>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</si>
  <si>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</si>
  <si>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</si>
  <si>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</si>
  <si>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</si>
  <si>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</si>
  <si>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</si>
  <si>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</si>
  <si>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</si>
  <si>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</si>
  <si>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</si>
  <si>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</si>
  <si>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</si>
  <si>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</si>
  <si>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</si>
  <si>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</si>
  <si>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</si>
  <si>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</si>
  <si>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</si>
  <si>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</si>
  <si>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</si>
  <si>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</si>
  <si>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</si>
  <si>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</si>
  <si>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</si>
  <si>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</si>
  <si>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</si>
  <si>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</si>
  <si>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</si>
  <si>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</si>
  <si>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</si>
  <si>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</si>
  <si>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</si>
  <si>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</si>
  <si>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</si>
  <si>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</si>
  <si>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</si>
  <si>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</si>
  <si>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</si>
  <si>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</si>
  <si>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</si>
  <si>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</si>
  <si>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</si>
  <si>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</si>
  <si>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</si>
  <si>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</si>
  <si>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</si>
  <si>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</si>
  <si>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</si>
  <si>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</si>
  <si>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</si>
  <si>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</si>
  <si>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</si>
  <si>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</si>
  <si>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</si>
  <si>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</si>
  <si>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</si>
  <si>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</si>
  <si>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</si>
  <si>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</si>
  <si>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</si>
  <si>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</si>
  <si>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</si>
  <si>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</si>
  <si>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</si>
  <si>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</si>
  <si>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</si>
  <si>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</si>
  <si>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</si>
  <si>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</si>
  <si>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</si>
  <si>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</si>
  <si>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</si>
  <si>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</si>
  <si>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</si>
  <si>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</si>
  <si>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</si>
  <si>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</si>
  <si>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</si>
  <si>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</si>
  <si>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</si>
  <si>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</si>
  <si>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</si>
  <si>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</si>
  <si>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</si>
  <si>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</si>
  <si>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</si>
  <si>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</si>
  <si>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</si>
  <si>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</si>
  <si>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</si>
  <si>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</si>
  <si>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</si>
  <si>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</si>
  <si>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</si>
  <si>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</si>
  <si>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</si>
  <si>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</si>
  <si>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</si>
  <si>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</si>
  <si>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</si>
  <si>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</si>
  <si>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</si>
  <si>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</si>
  <si>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</si>
  <si>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</si>
  <si>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</si>
  <si>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</si>
  <si>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</si>
  <si>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</si>
  <si>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</si>
  <si>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</si>
  <si>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</si>
  <si>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</si>
  <si>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</si>
  <si>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</si>
  <si>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</si>
  <si>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</si>
  <si>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</si>
  <si>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</si>
  <si>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</si>
  <si>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</si>
  <si>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</si>
  <si>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</si>
  <si>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</si>
  <si>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</si>
  <si>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</si>
  <si>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</si>
  <si>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</si>
  <si>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</si>
  <si>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</si>
  <si>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</si>
  <si>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</si>
  <si>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</si>
  <si>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</si>
  <si>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</si>
  <si>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</si>
  <si>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</si>
  <si>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</si>
  <si>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</si>
  <si>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</si>
  <si>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</si>
  <si>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</si>
  <si>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</si>
  <si>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</si>
  <si>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</si>
  <si>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</si>
  <si>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</si>
  <si>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</si>
  <si>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</si>
  <si>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</si>
  <si>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</si>
  <si>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</si>
  <si>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</si>
  <si>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</si>
  <si>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</si>
  <si>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</si>
  <si>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</si>
  <si>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</si>
  <si>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</si>
  <si>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</si>
  <si>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</si>
  <si>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</si>
  <si>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</si>
  <si>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</si>
  <si>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</si>
  <si>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</si>
  <si>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</si>
  <si>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</si>
  <si>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</si>
  <si>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</si>
  <si>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</si>
  <si>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</si>
  <si>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</si>
  <si>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</si>
  <si>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</si>
  <si>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</si>
  <si>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</si>
  <si>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</si>
  <si>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</si>
  <si>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</si>
  <si>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</si>
  <si>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</si>
  <si>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</si>
  <si>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</si>
  <si>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</si>
  <si>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</si>
  <si>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</si>
  <si>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</si>
  <si>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</si>
  <si>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</si>
  <si>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</si>
  <si>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</si>
  <si>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</si>
  <si>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</si>
  <si>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</si>
  <si>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</si>
  <si>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</si>
  <si>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</si>
  <si>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</si>
  <si>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</si>
  <si>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</si>
  <si>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</si>
  <si>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</si>
  <si>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</si>
  <si>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</si>
  <si>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</si>
  <si>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</si>
  <si>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</si>
  <si>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</si>
  <si>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</si>
  <si>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</si>
  <si>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</si>
  <si>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</si>
  <si>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</si>
  <si>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</si>
  <si>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</si>
  <si>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</si>
  <si>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</si>
  <si>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</si>
  <si>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</si>
  <si>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</si>
  <si>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</si>
  <si>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</si>
  <si>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</si>
  <si>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</si>
  <si>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</si>
  <si>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</si>
  <si>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</si>
  <si>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</si>
  <si>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</si>
  <si>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</si>
  <si>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</si>
  <si>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</si>
  <si>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</si>
  <si>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</si>
  <si>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</si>
  <si>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</si>
  <si>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</si>
  <si>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</si>
  <si>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</si>
  <si>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</si>
  <si>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</si>
  <si>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</si>
  <si>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</si>
  <si>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</si>
  <si>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</si>
  <si>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</si>
  <si>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</si>
  <si>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</si>
  <si>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</si>
  <si>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</si>
  <si>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</si>
  <si>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</si>
  <si>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</si>
  <si>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</si>
  <si>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</si>
  <si>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</si>
  <si>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</si>
  <si>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</si>
  <si>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</si>
  <si>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</si>
  <si>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</si>
  <si>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</si>
  <si>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</si>
  <si>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</si>
  <si>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</si>
  <si>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</si>
  <si>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</si>
  <si>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</si>
  <si>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</si>
  <si>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</si>
  <si>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</si>
  <si>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</si>
  <si>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</si>
  <si>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</si>
  <si>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</si>
  <si>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</si>
  <si>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</si>
  <si>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</si>
  <si>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</si>
  <si>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</si>
  <si>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</si>
  <si>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</si>
  <si>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</si>
  <si>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</si>
  <si>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</si>
  <si>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</si>
  <si>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</si>
  <si>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</si>
  <si>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</si>
  <si>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</si>
  <si>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</si>
  <si>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</si>
  <si>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</si>
  <si>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</si>
  <si>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</si>
  <si>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</si>
  <si>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</si>
  <si>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</si>
  <si>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</si>
  <si>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</si>
  <si>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</si>
  <si>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</si>
  <si>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</si>
  <si>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</si>
  <si>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</si>
  <si>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</si>
  <si>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</si>
  <si>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</si>
  <si>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</si>
  <si>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</si>
  <si>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</si>
  <si>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</si>
  <si>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</si>
  <si>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</si>
  <si>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</si>
  <si>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</si>
  <si>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</si>
  <si>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</si>
  <si>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</si>
  <si>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</si>
  <si>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</si>
  <si>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</si>
  <si>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</si>
  <si>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</si>
  <si>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</si>
  <si>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</si>
  <si>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</si>
  <si>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</si>
  <si>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</si>
  <si>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</si>
  <si>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</si>
  <si>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</si>
  <si>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</si>
  <si>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</si>
  <si>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</si>
  <si>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</si>
  <si>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</si>
  <si>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</si>
  <si>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</si>
  <si>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</si>
  <si>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</si>
  <si>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</si>
  <si>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</si>
  <si>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</si>
  <si>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</si>
  <si>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</si>
  <si>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</si>
  <si>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</si>
  <si>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</si>
  <si>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</si>
  <si>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</si>
  <si>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</si>
  <si>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</si>
  <si>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</si>
  <si>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</si>
  <si>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</si>
  <si>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</si>
  <si>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</si>
  <si>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</si>
  <si>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</si>
  <si>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</si>
  <si>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</si>
  <si>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</si>
  <si>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</si>
  <si>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</si>
  <si>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</si>
  <si>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</si>
  <si>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</si>
  <si>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</si>
  <si>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</si>
  <si>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</si>
  <si>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</si>
  <si>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</si>
  <si>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</si>
  <si>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</si>
  <si>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</si>
  <si>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</si>
  <si>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</si>
  <si>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</si>
  <si>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</si>
  <si>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</si>
  <si>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</si>
  <si>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</si>
  <si>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</si>
  <si>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</si>
  <si>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</si>
  <si>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</si>
  <si>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</si>
  <si>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</si>
  <si>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</si>
  <si>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</si>
  <si>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</si>
  <si>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</si>
  <si>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</si>
  <si>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</si>
  <si>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</si>
  <si>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</si>
  <si>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</si>
  <si>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</si>
  <si>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</si>
  <si>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</si>
  <si>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</si>
  <si>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</si>
  <si>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</si>
  <si>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</si>
  <si>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</si>
  <si>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</si>
  <si>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</si>
  <si>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</si>
  <si>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</si>
  <si>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</si>
  <si>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</si>
  <si>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</si>
  <si>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</si>
  <si>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</si>
  <si>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</si>
  <si>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</si>
  <si>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</si>
  <si>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</si>
  <si>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</si>
  <si>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</si>
  <si>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</si>
  <si>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</si>
  <si>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</si>
  <si>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</si>
  <si>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</si>
  <si>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</si>
  <si>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</si>
  <si>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</si>
  <si>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</si>
  <si>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</si>
  <si>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</si>
  <si>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</si>
  <si>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</si>
  <si>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</si>
  <si>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</si>
  <si>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</si>
  <si>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</si>
  <si>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</si>
  <si>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</si>
  <si>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</si>
  <si>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</si>
  <si>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</si>
  <si>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</si>
  <si>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</si>
  <si>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</si>
  <si>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</si>
  <si>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</si>
  <si>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</si>
  <si>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</si>
  <si>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</si>
  <si>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</si>
  <si>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</si>
  <si>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</si>
  <si>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</si>
  <si>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</si>
  <si>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</si>
  <si>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</si>
  <si>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</si>
  <si>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</si>
  <si>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</si>
  <si>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</si>
  <si>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</si>
  <si>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</si>
  <si>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</si>
  <si>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</si>
  <si>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</si>
  <si>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</si>
  <si>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</si>
  <si>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</si>
  <si>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</si>
  <si>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</si>
  <si>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</si>
  <si>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</si>
  <si>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</si>
  <si>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</si>
  <si>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</si>
  <si>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</si>
  <si>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</si>
  <si>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</si>
  <si>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</si>
  <si>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</si>
  <si>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</si>
  <si>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</si>
  <si>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</si>
  <si>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</si>
  <si>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</si>
  <si>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</si>
  <si>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</si>
  <si>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</si>
  <si>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</si>
  <si>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</si>
  <si>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</si>
  <si>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</si>
  <si>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</si>
  <si>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</si>
  <si>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</si>
  <si>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</si>
  <si>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</si>
  <si>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</si>
  <si>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</si>
  <si>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</si>
  <si>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</si>
  <si>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</si>
  <si>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</si>
  <si>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</si>
  <si>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</si>
  <si>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</si>
  <si>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</si>
  <si>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</si>
  <si>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</si>
  <si>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</si>
  <si>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</si>
  <si>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</si>
  <si>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</si>
  <si>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</si>
  <si>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</si>
  <si>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</si>
  <si>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</si>
  <si>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</si>
  <si>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</si>
  <si>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</si>
  <si>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</si>
  <si>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</si>
  <si>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</si>
  <si>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</si>
  <si>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</si>
  <si>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</si>
  <si>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</si>
  <si>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</si>
  <si>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</si>
  <si>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</si>
  <si>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</si>
  <si>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</si>
  <si>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</si>
  <si>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</si>
  <si>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</si>
  <si>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</si>
  <si>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</si>
  <si>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</si>
  <si>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</si>
  <si>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</si>
  <si>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</si>
  <si>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</si>
  <si>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</si>
  <si>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</si>
  <si>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</si>
  <si>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</si>
  <si>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</si>
  <si>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</si>
  <si>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</si>
  <si>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</si>
  <si>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</si>
  <si>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</si>
  <si>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</si>
  <si>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</si>
  <si>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</si>
  <si>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</si>
  <si>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</si>
  <si>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</si>
  <si>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</si>
  <si>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</si>
  <si>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</si>
  <si>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</si>
  <si>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</si>
  <si>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</si>
  <si>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</si>
  <si>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</si>
  <si>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</si>
  <si>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</si>
  <si>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</si>
  <si>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</si>
  <si>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</si>
  <si>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</si>
  <si>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</si>
  <si>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</si>
  <si>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</si>
  <si>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</si>
  <si>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</si>
  <si>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</si>
  <si>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</si>
  <si>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</si>
  <si>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</si>
  <si>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</si>
  <si>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</si>
  <si>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</si>
  <si>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</si>
  <si>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</si>
  <si>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</si>
  <si>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</si>
  <si>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</si>
  <si>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</si>
  <si>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</si>
  <si>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</si>
  <si>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</si>
  <si>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</si>
  <si>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</si>
  <si>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</si>
  <si>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</si>
  <si>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</si>
  <si>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</si>
  <si>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</si>
  <si>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</si>
  <si>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</si>
  <si>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</si>
  <si>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</si>
  <si>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</si>
  <si>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</si>
  <si>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</si>
  <si>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</si>
  <si>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</si>
  <si>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</si>
  <si>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</si>
  <si>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</si>
  <si>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</si>
  <si>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</si>
  <si>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</si>
  <si>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</si>
  <si>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</si>
  <si>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</si>
  <si>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</si>
  <si>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</si>
  <si>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</si>
  <si>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</si>
  <si>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</si>
  <si>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</si>
  <si>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</si>
  <si>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</si>
  <si>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</si>
  <si>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</si>
  <si>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</si>
  <si>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</si>
  <si>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</si>
  <si>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</si>
  <si>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</si>
  <si>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</si>
  <si>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</si>
  <si>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</si>
  <si>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</si>
  <si>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</si>
  <si>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</si>
  <si>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</si>
  <si>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</si>
  <si>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</si>
  <si>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</si>
  <si>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</si>
  <si>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</si>
  <si>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</si>
  <si>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</si>
  <si>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</si>
  <si>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</si>
  <si>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</si>
  <si>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</si>
  <si>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</si>
  <si>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</si>
  <si>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</si>
  <si>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</si>
  <si>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</si>
  <si>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</si>
  <si>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</si>
  <si>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</si>
  <si>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</si>
  <si>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</si>
  <si>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</si>
  <si>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</si>
  <si>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</si>
  <si>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</si>
  <si>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</si>
  <si>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</si>
  <si>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</si>
  <si>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</si>
  <si>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</si>
  <si>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</si>
  <si>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</si>
  <si>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</si>
  <si>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</si>
  <si>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</si>
  <si>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</si>
  <si>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</si>
  <si>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</si>
  <si>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</si>
  <si>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</si>
  <si>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</si>
  <si>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</si>
  <si>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</si>
  <si>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</si>
  <si>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</si>
  <si>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</si>
  <si>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</si>
  <si>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</si>
  <si>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</si>
  <si>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</si>
  <si>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</si>
  <si>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</si>
  <si>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</si>
  <si>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</si>
  <si>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</si>
  <si>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</si>
  <si>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</si>
  <si>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</si>
  <si>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</si>
  <si>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</si>
  <si>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</si>
  <si>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</si>
  <si>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</si>
  <si>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</si>
  <si>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</si>
  <si>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</si>
  <si>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</si>
  <si>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</si>
  <si>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</si>
  <si>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</si>
  <si>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</si>
  <si>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</si>
  <si>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</si>
  <si>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</si>
  <si>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</si>
  <si>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</si>
  <si>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</si>
  <si>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</si>
  <si>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</si>
  <si>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</si>
  <si>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</si>
  <si>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</si>
  <si>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</si>
  <si>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</si>
  <si>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</si>
  <si>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</si>
  <si>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</si>
  <si>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</si>
  <si>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</si>
  <si>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</si>
  <si>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</si>
  <si>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</si>
  <si>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</si>
  <si>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</si>
  <si>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</si>
  <si>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</si>
  <si>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</si>
  <si>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</si>
  <si>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</si>
  <si>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</si>
  <si>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</si>
  <si>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</si>
  <si>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</si>
  <si>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</si>
  <si>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</si>
  <si>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</si>
  <si>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</si>
  <si>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</si>
  <si>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</si>
  <si>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</si>
  <si>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</si>
  <si>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</si>
  <si>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</si>
  <si>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</si>
  <si>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</si>
  <si>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</si>
  <si>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</si>
  <si>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</si>
  <si>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</si>
  <si>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</si>
  <si>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</si>
  <si>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</si>
  <si>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</si>
  <si>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</si>
  <si>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</si>
  <si>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</si>
  <si>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</si>
  <si>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</si>
  <si>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</si>
  <si>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</si>
  <si>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</si>
  <si>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</si>
  <si>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</si>
  <si>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</si>
  <si>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</si>
  <si>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</si>
  <si>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</si>
  <si>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</si>
  <si>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</si>
  <si>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</si>
  <si>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</si>
  <si>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</si>
  <si>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</si>
  <si>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</si>
  <si>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</si>
  <si>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</si>
  <si>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</si>
  <si>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</si>
  <si>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</si>
  <si>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</si>
  <si>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</si>
  <si>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</si>
  <si>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</si>
  <si>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</si>
  <si>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</si>
  <si>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</si>
  <si>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</si>
  <si>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</si>
  <si>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</si>
  <si>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</si>
  <si>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</si>
  <si>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</si>
  <si>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</si>
  <si>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</si>
  <si>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</si>
  <si>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</si>
  <si>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</si>
  <si>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</si>
  <si>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</si>
  <si>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</si>
  <si>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</si>
  <si>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</si>
  <si>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</si>
  <si>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</si>
  <si>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</si>
  <si>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</si>
  <si>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</si>
  <si>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</si>
  <si>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</si>
  <si>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</si>
  <si>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</si>
  <si>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</si>
  <si>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</si>
  <si>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</si>
  <si>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</si>
  <si>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</si>
  <si>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</si>
  <si>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</si>
  <si>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</si>
  <si>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</si>
  <si>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</si>
  <si>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</si>
  <si>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</si>
  <si>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</si>
  <si>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</si>
  <si>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</si>
  <si>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</si>
  <si>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</si>
  <si>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</si>
  <si>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</si>
  <si>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</si>
  <si>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</si>
  <si>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</si>
  <si>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</si>
  <si>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</si>
  <si>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</si>
  <si>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</si>
  <si>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</si>
  <si>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</si>
  <si>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</si>
  <si>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</si>
  <si>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</si>
  <si>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</si>
  <si>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</si>
  <si>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</si>
  <si>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</si>
  <si>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</si>
  <si>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</si>
  <si>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</si>
  <si>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</si>
  <si>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</si>
  <si>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</si>
  <si>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</si>
  <si>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</si>
  <si>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</si>
  <si>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</si>
  <si>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</si>
  <si>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</si>
  <si>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</si>
  <si>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</si>
  <si>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</si>
  <si>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</si>
  <si>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</si>
  <si>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</si>
  <si>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</si>
  <si>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</si>
  <si>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</si>
  <si>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</si>
  <si>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</si>
  <si>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</si>
  <si>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</si>
  <si>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</si>
  <si>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</si>
  <si>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</si>
  <si>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</si>
  <si>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</si>
  <si>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</si>
  <si>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</si>
  <si>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</si>
  <si>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</si>
  <si>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</si>
  <si>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</si>
  <si>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</si>
  <si>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</si>
  <si>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</si>
  <si>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</si>
  <si>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</si>
  <si>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</si>
  <si>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</si>
  <si>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</si>
  <si>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</si>
  <si>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</si>
  <si>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</si>
  <si>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</si>
  <si>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</si>
  <si>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</si>
  <si>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</si>
  <si>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</si>
  <si>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</si>
  <si>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</si>
  <si>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</si>
  <si>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</si>
  <si>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</si>
  <si>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</si>
  <si>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</si>
  <si>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</si>
  <si>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</si>
  <si>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</si>
  <si>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</si>
  <si>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</si>
  <si>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</si>
  <si>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</si>
  <si>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</si>
  <si>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</si>
  <si>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</si>
  <si>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</si>
  <si>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</si>
  <si>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</si>
  <si>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</si>
  <si>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</si>
  <si>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</si>
  <si>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</si>
  <si>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</si>
  <si>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</si>
  <si>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</si>
  <si>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</si>
  <si>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</si>
  <si>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</si>
  <si>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</si>
  <si>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</si>
  <si>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</si>
  <si>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</si>
  <si>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</si>
  <si>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</si>
  <si>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</si>
  <si>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</si>
  <si>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</si>
  <si>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</si>
  <si>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</si>
  <si>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</si>
  <si>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</si>
  <si>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</si>
  <si>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</si>
  <si>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</si>
  <si>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</si>
  <si>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</si>
  <si>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</si>
  <si>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</si>
  <si>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</si>
  <si>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</si>
  <si>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</si>
  <si>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</si>
  <si>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</si>
  <si>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</si>
  <si>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</si>
  <si>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</si>
  <si>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</si>
  <si>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</si>
  <si>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</si>
  <si>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</si>
  <si>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</si>
  <si>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</si>
  <si>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</si>
  <si>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</si>
  <si>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</si>
  <si>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</si>
  <si>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</si>
  <si>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</si>
  <si>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</si>
  <si>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</si>
  <si>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</si>
  <si>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</si>
  <si>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</si>
  <si>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</si>
  <si>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</si>
  <si>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</si>
  <si>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</si>
  <si>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</si>
  <si>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</si>
  <si>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</si>
  <si>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</si>
  <si>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</si>
  <si>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</si>
  <si>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</si>
  <si>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</si>
  <si>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</si>
  <si>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</si>
  <si>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</si>
  <si>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</si>
  <si>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</si>
  <si>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</si>
  <si>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</si>
  <si>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</si>
  <si>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</si>
  <si>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</si>
  <si>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</si>
  <si>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</si>
  <si>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</si>
  <si>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</si>
  <si>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</si>
  <si>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</si>
  <si>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</si>
  <si>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</si>
  <si>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</si>
  <si>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</si>
  <si>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</si>
  <si>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</si>
  <si>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</si>
  <si>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</si>
  <si>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</si>
  <si>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</si>
  <si>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</si>
  <si>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</si>
  <si>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</si>
  <si>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</si>
  <si>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</si>
  <si>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</si>
  <si>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</si>
  <si>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</si>
  <si>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</si>
  <si>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</si>
  <si>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</si>
  <si>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</si>
  <si>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</si>
  <si>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</si>
  <si>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</si>
  <si>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</si>
  <si>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</si>
  <si>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</si>
  <si>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</si>
  <si>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</si>
  <si>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</si>
  <si>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</si>
  <si>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</si>
  <si>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</si>
  <si>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</si>
  <si>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</si>
  <si>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</si>
  <si>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</si>
  <si>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</si>
  <si>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</si>
  <si>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</si>
  <si>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</si>
  <si>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</si>
  <si>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</si>
  <si>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</si>
  <si>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</si>
  <si>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</si>
  <si>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</si>
  <si>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</si>
  <si>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</si>
  <si>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</si>
  <si>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</si>
  <si>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</si>
  <si>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</si>
  <si>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</si>
  <si>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</si>
  <si>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</si>
  <si>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</si>
  <si>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</si>
  <si>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</si>
  <si>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</si>
  <si>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</si>
  <si>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</si>
  <si>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</si>
  <si>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</si>
  <si>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</si>
  <si>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</si>
  <si>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</si>
  <si>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</si>
  <si>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</si>
  <si>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</si>
  <si>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</si>
  <si>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</si>
  <si>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</si>
  <si>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</si>
  <si>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</si>
  <si>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</si>
  <si>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</si>
  <si>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</si>
  <si>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</si>
  <si>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</si>
  <si>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</si>
  <si>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</si>
  <si>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</si>
  <si>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</si>
  <si>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</si>
  <si>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</si>
  <si>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</si>
  <si>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</si>
  <si>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</si>
  <si>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</si>
  <si>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</si>
  <si>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</si>
  <si>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</si>
  <si>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</si>
  <si>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</si>
  <si>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</si>
  <si>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</si>
  <si>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</si>
  <si>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</si>
  <si>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</si>
  <si>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</si>
  <si>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</si>
  <si>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</si>
  <si>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</si>
  <si>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</si>
  <si>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</si>
  <si>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</si>
  <si>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</si>
  <si>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</si>
  <si>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</si>
  <si>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</si>
  <si>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</si>
  <si>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</si>
  <si>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</si>
  <si>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</si>
  <si>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</si>
  <si>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</si>
  <si>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</si>
  <si>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</si>
  <si>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</si>
  <si>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</si>
  <si>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</si>
  <si>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</si>
  <si>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</si>
  <si>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</si>
  <si>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</si>
  <si>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</si>
  <si>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</si>
  <si>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</si>
  <si>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</si>
  <si>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</si>
  <si>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</si>
  <si>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</si>
  <si>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</si>
  <si>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</si>
  <si>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</si>
  <si>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</si>
  <si>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</si>
  <si>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</si>
  <si>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</si>
  <si>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</si>
  <si>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</si>
  <si>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</si>
  <si>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</si>
  <si>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</si>
  <si>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</si>
  <si>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</si>
  <si>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</si>
  <si>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</si>
  <si>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</si>
  <si>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</si>
  <si>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</si>
  <si>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</si>
  <si>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</si>
  <si>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</si>
  <si>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</si>
  <si>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</si>
  <si>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</si>
  <si>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</si>
  <si>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</si>
  <si>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</si>
  <si>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</si>
  <si>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</si>
  <si>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</si>
  <si>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</si>
  <si>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</si>
  <si>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</si>
  <si>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</si>
  <si>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</si>
  <si>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</si>
  <si>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</si>
  <si>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</si>
  <si>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</si>
  <si>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</si>
  <si>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</si>
  <si>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</si>
  <si>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</si>
  <si>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</si>
  <si>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</si>
  <si>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</si>
  <si>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</si>
  <si>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</si>
  <si>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</si>
  <si>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</si>
  <si>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</si>
  <si>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</si>
  <si>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</si>
  <si>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</si>
  <si>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</si>
  <si>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</si>
  <si>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</si>
  <si>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</si>
  <si>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</si>
  <si>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</si>
  <si>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</si>
  <si>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</si>
  <si>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</si>
  <si>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</si>
  <si>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</si>
  <si>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</si>
  <si>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</si>
  <si>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</si>
  <si>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</si>
  <si>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</si>
  <si>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</si>
  <si>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</si>
  <si>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</si>
  <si>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</si>
  <si>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</si>
  <si>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</si>
  <si>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</si>
  <si>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</si>
  <si>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</si>
  <si>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</si>
  <si>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</si>
  <si>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</si>
  <si>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</si>
  <si>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</si>
  <si>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</si>
  <si>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</si>
  <si>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</si>
  <si>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</si>
  <si>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</si>
  <si>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</si>
  <si>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</si>
  <si>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</si>
  <si>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</si>
  <si>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</si>
  <si>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</si>
  <si>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</si>
  <si>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</si>
  <si>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</si>
  <si>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</si>
  <si>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</si>
  <si>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</si>
  <si>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</si>
  <si>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</si>
  <si>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</si>
  <si>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</si>
  <si>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</si>
  <si>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</si>
  <si>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</si>
  <si>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</si>
  <si>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</si>
  <si>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</si>
  <si>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</si>
  <si>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</si>
  <si>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</si>
  <si>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</si>
  <si>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</si>
  <si>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</si>
  <si>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</si>
  <si>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</si>
  <si>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</si>
  <si>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</si>
  <si>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</si>
  <si>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</si>
  <si>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</si>
  <si>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</si>
  <si>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</si>
  <si>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</si>
  <si>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</si>
  <si>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</si>
  <si>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</si>
  <si>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</si>
  <si>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</si>
  <si>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</si>
  <si>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</si>
  <si>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</si>
  <si>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</si>
  <si>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</si>
  <si>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</si>
  <si>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</si>
  <si>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</si>
  <si>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</si>
  <si>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</si>
  <si>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</si>
  <si>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</si>
  <si>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</si>
  <si>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</si>
  <si>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</si>
  <si>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</si>
  <si>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</si>
  <si>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</si>
  <si>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</si>
  <si>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</si>
  <si>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</si>
  <si>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</si>
  <si>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</si>
  <si>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</si>
  <si>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</si>
  <si>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</si>
  <si>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</si>
  <si>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</si>
  <si>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</si>
  <si>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</si>
  <si>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</si>
  <si>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</si>
  <si>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</si>
  <si>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</si>
  <si>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</si>
  <si>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</si>
  <si>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</si>
  <si>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</si>
  <si>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</si>
  <si>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</si>
  <si>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</si>
  <si>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</si>
  <si>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</si>
  <si>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</si>
  <si>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</si>
  <si>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</si>
  <si>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</si>
  <si>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</si>
  <si>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</si>
  <si>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</si>
  <si>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</si>
  <si>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</si>
  <si>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</si>
  <si>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</si>
  <si>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</si>
  <si>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</si>
  <si>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</si>
  <si>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</si>
  <si>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</si>
  <si>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</si>
  <si>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</si>
  <si>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</si>
  <si>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</si>
  <si>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</si>
  <si>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</si>
  <si>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</si>
  <si>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</si>
  <si>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</si>
  <si>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</si>
  <si>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</si>
  <si>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</si>
  <si>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</si>
  <si>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</si>
  <si>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</si>
  <si>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</si>
  <si>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</si>
  <si>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</si>
  <si>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</si>
  <si>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</si>
  <si>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</si>
  <si>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</si>
  <si>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</si>
  <si>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</si>
  <si>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</si>
  <si>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</si>
  <si>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</si>
  <si>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</si>
  <si>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</si>
  <si>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</si>
  <si>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</si>
  <si>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</si>
  <si>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</si>
  <si>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</si>
  <si>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</si>
  <si>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</si>
  <si>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</si>
  <si>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</si>
  <si>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</si>
  <si>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</si>
  <si>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</si>
  <si>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</si>
  <si>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</si>
  <si>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</si>
  <si>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</si>
  <si>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</si>
  <si>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</si>
  <si>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</si>
  <si>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</si>
  <si>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</si>
  <si>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</si>
  <si>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</si>
  <si>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</si>
  <si>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</si>
  <si>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</si>
  <si>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</si>
  <si>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</si>
  <si>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</si>
  <si>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</si>
  <si>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</si>
  <si>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</si>
  <si>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</si>
  <si>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</si>
  <si>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</si>
  <si>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</si>
  <si>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</si>
  <si>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</si>
  <si>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</si>
  <si>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</si>
  <si>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</si>
  <si>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</si>
  <si>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</si>
  <si>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</si>
  <si>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</si>
  <si>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</si>
  <si>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</si>
  <si>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</si>
  <si>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</si>
  <si>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</si>
  <si>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</si>
  <si>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</si>
  <si>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</si>
  <si>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</si>
  <si>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</si>
  <si>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</si>
  <si>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</si>
  <si>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</si>
  <si>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</si>
  <si>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</si>
  <si>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</si>
  <si>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</si>
  <si>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</si>
  <si>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</si>
  <si>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</si>
  <si>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</si>
  <si>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</si>
  <si>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</si>
  <si>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</si>
  <si>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</si>
  <si>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</si>
  <si>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</si>
  <si>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</si>
  <si>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</si>
  <si>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</si>
  <si>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</si>
  <si>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</si>
  <si>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</si>
  <si>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</si>
  <si>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</si>
  <si>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</si>
  <si>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</si>
  <si>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</si>
  <si>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</si>
  <si>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</si>
  <si>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</si>
  <si>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</si>
  <si>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</si>
  <si>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</si>
  <si>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</si>
  <si>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</si>
  <si>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</si>
  <si>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</si>
  <si>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</si>
  <si>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</si>
  <si>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</si>
  <si>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</si>
  <si>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</si>
  <si>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</si>
  <si>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</si>
  <si>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</si>
  <si>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</si>
  <si>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</si>
  <si>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</si>
  <si>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</si>
  <si>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</si>
  <si>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</si>
  <si>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</si>
  <si>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</si>
  <si>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</si>
  <si>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</si>
  <si>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</si>
  <si>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</si>
  <si>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</si>
  <si>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</si>
  <si>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</si>
  <si>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</si>
  <si>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</si>
  <si>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</si>
  <si>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</si>
  <si>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</si>
  <si>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</si>
  <si>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</si>
  <si>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</si>
  <si>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</si>
  <si>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</si>
  <si>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</si>
  <si>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</si>
  <si>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</si>
  <si>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</si>
  <si>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</si>
  <si>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</si>
  <si>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</si>
  <si>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</si>
  <si>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</si>
  <si>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</si>
  <si>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</si>
  <si>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</si>
  <si>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</si>
  <si>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</si>
  <si>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</si>
  <si>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</si>
  <si>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</si>
  <si>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</si>
  <si>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</si>
  <si>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</si>
  <si>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</si>
  <si>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</si>
  <si>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</si>
  <si>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</si>
  <si>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</si>
  <si>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</si>
  <si>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</si>
  <si>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</si>
  <si>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</si>
  <si>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</si>
  <si>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</si>
  <si>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</si>
  <si>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</si>
  <si>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</si>
  <si>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</si>
  <si>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</si>
  <si>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</si>
  <si>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</si>
  <si>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</si>
  <si>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</si>
  <si>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</si>
  <si>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</si>
  <si>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</si>
  <si>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</si>
  <si>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</si>
  <si>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</si>
  <si>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</si>
  <si>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</si>
  <si>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</si>
  <si>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</si>
  <si>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</si>
  <si>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</si>
  <si>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</si>
  <si>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</si>
  <si>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</si>
  <si>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</si>
  <si>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</si>
  <si>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</si>
  <si>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</si>
  <si>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</si>
  <si>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</si>
  <si>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</si>
  <si>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</si>
  <si>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</si>
  <si>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</si>
  <si>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</si>
  <si>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</si>
  <si>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</si>
  <si>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</si>
  <si>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</si>
  <si>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</si>
  <si>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</si>
  <si>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</si>
  <si>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</si>
  <si>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</si>
  <si>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</si>
  <si>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</si>
  <si>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</si>
  <si>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</si>
  <si>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</si>
  <si>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</si>
  <si>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</si>
  <si>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</si>
  <si>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</si>
  <si>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</si>
  <si>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</si>
  <si>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</si>
  <si>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</si>
  <si>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</si>
  <si>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</si>
  <si>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</si>
  <si>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</si>
  <si>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</si>
  <si>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</si>
  <si>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</si>
  <si>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</si>
  <si>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</si>
  <si>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</si>
  <si>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</si>
  <si>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</si>
  <si>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</si>
  <si>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</si>
  <si>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</si>
  <si>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</si>
  <si>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</si>
  <si>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</si>
  <si>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</si>
  <si>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</si>
  <si>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</si>
  <si>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</si>
  <si>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</si>
  <si>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</si>
  <si>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</si>
  <si>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</si>
  <si>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</si>
  <si>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</si>
  <si>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</si>
  <si>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</si>
  <si>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</si>
  <si>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</si>
  <si>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</si>
  <si>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</si>
  <si>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</si>
  <si>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</si>
  <si>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</si>
  <si>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</si>
  <si>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</si>
  <si>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</si>
  <si>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</si>
  <si>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</si>
  <si>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</si>
  <si>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</si>
  <si>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</si>
  <si>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</si>
  <si>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</si>
  <si>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</si>
  <si>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</si>
  <si>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</si>
  <si>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</si>
  <si>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</si>
  <si>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</si>
  <si>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</si>
  <si>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</si>
  <si>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</si>
  <si>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</si>
  <si>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</si>
  <si>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</si>
  <si>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</si>
  <si>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</si>
  <si>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</si>
  <si>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</si>
  <si>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</si>
  <si>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</si>
  <si>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</si>
  <si>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</si>
  <si>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</si>
  <si>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</si>
  <si>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</si>
  <si>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</si>
  <si>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</si>
  <si>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</si>
  <si>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</si>
  <si>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</si>
  <si>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</si>
  <si>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</si>
  <si>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</si>
  <si>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</si>
  <si>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</si>
  <si>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</si>
  <si>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</si>
  <si>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</si>
  <si>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</si>
  <si>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</si>
  <si>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</si>
  <si>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</si>
  <si>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</si>
  <si>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</si>
  <si>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</si>
  <si>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</si>
  <si>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</si>
  <si>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</si>
  <si>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</si>
  <si>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</si>
  <si>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</si>
  <si>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</si>
  <si>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</si>
  <si>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</si>
  <si>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</si>
  <si>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</si>
  <si>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</si>
  <si>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</si>
  <si>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</si>
  <si>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</si>
  <si>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</si>
  <si>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</si>
  <si>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</si>
  <si>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</si>
  <si>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</si>
  <si>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</si>
  <si>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</si>
  <si>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</si>
  <si>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</si>
  <si>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</si>
  <si>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</si>
  <si>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</si>
  <si>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</si>
  <si>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</si>
  <si>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</si>
  <si>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</si>
  <si>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</si>
  <si>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</si>
  <si>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</si>
  <si>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</si>
  <si>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</si>
  <si>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</si>
  <si>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</si>
  <si>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</si>
  <si>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</si>
  <si>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</si>
  <si>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</si>
  <si>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</si>
  <si>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</si>
  <si>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</si>
  <si>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</si>
  <si>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</si>
  <si>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</si>
  <si>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</si>
  <si>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</si>
  <si>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</si>
  <si>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</si>
  <si>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</si>
  <si>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</si>
  <si>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</si>
  <si>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</si>
  <si>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</si>
  <si>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</si>
  <si>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</si>
  <si>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</si>
  <si>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</si>
  <si>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</si>
  <si>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</si>
  <si>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</si>
  <si>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</si>
  <si>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</si>
  <si>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</si>
  <si>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</si>
  <si>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</si>
  <si>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</si>
  <si>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</si>
  <si>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</si>
  <si>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</si>
  <si>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</si>
  <si>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</si>
  <si>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</si>
  <si>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</si>
  <si>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</si>
  <si>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</si>
  <si>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</si>
  <si>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</si>
  <si>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</si>
  <si>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</si>
  <si>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</si>
  <si>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</si>
  <si>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</si>
  <si>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</si>
  <si>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</si>
  <si>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</si>
  <si>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</si>
  <si>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</si>
  <si>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</si>
  <si>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</si>
  <si>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</si>
  <si>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</si>
  <si>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</si>
  <si>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</si>
  <si>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</si>
  <si>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</si>
  <si>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</si>
  <si>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</si>
  <si>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</si>
  <si>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</si>
  <si>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</si>
  <si>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</si>
  <si>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</si>
  <si>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</si>
  <si>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</si>
  <si>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</si>
  <si>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</si>
  <si>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</si>
  <si>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</si>
  <si>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</si>
  <si>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</si>
  <si>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</si>
  <si>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</si>
  <si>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</si>
  <si>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</si>
  <si>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</si>
  <si>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</si>
  <si>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</si>
  <si>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</si>
  <si>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</si>
  <si>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</si>
  <si>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</si>
  <si>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</si>
  <si>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</si>
  <si>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</si>
  <si>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</si>
  <si>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</si>
  <si>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</si>
  <si>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</si>
  <si>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</si>
  <si>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</si>
  <si>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</si>
  <si>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</si>
  <si>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</si>
  <si>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</si>
  <si>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</si>
  <si>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</si>
  <si>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</si>
  <si>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</si>
  <si>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</si>
  <si>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</si>
  <si>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</si>
  <si>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</si>
  <si>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</si>
  <si>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</si>
  <si>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</si>
  <si>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</si>
  <si>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</si>
  <si>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</si>
  <si>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</si>
  <si>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</si>
  <si>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</si>
  <si>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</si>
  <si>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</si>
  <si>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</si>
  <si>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</si>
  <si>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</si>
  <si>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</si>
  <si>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</si>
  <si>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</si>
  <si>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</si>
  <si>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</si>
  <si>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</si>
  <si>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</si>
  <si>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</si>
  <si>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</si>
  <si>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</si>
  <si>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</si>
  <si>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</si>
  <si>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</si>
  <si>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</si>
  <si>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</si>
  <si>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</si>
  <si>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</si>
  <si>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</si>
  <si>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</si>
  <si>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</si>
  <si>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</si>
  <si>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</si>
  <si>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</si>
  <si>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</si>
  <si>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</si>
  <si>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</si>
  <si>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</si>
  <si>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</si>
  <si>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</si>
  <si>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</si>
  <si>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</si>
  <si>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</si>
  <si>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</si>
  <si>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</si>
  <si>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</si>
  <si>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</si>
  <si>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</si>
  <si>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</si>
  <si>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</si>
  <si>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</si>
  <si>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</si>
  <si>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</si>
  <si>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</si>
  <si>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</si>
  <si>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</si>
  <si>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</si>
  <si>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</si>
  <si>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</si>
  <si>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</si>
  <si>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</si>
  <si>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</si>
  <si>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</si>
  <si>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</si>
  <si>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</si>
  <si>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</si>
  <si>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</si>
  <si>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</si>
  <si>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</si>
  <si>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</si>
  <si>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</si>
  <si>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</si>
  <si>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</si>
  <si>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</si>
  <si>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</si>
  <si>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</si>
  <si>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</si>
  <si>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</si>
  <si>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</si>
  <si>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</si>
  <si>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</si>
  <si>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</si>
  <si>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</si>
  <si>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</si>
  <si>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</si>
  <si>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</si>
  <si>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</si>
  <si>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</si>
  <si>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</si>
  <si>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</si>
  <si>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</si>
  <si>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</si>
  <si>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</si>
  <si>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</si>
  <si>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</si>
  <si>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</si>
  <si>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</si>
  <si>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</si>
  <si>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</si>
  <si>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</si>
  <si>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</si>
  <si>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</si>
  <si>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</si>
  <si>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</si>
  <si>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</si>
  <si>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</si>
  <si>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</si>
  <si>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</si>
  <si>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</si>
  <si>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</si>
  <si>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</si>
  <si>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</si>
  <si>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</si>
  <si>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</si>
  <si>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</si>
  <si>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</si>
  <si>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</si>
  <si>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</si>
  <si>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</si>
  <si>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</si>
  <si>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</si>
  <si>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</si>
  <si>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</si>
  <si>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</si>
  <si>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</si>
  <si>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</si>
  <si>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</si>
  <si>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</si>
  <si>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</si>
  <si>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</si>
  <si>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</si>
  <si>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</si>
  <si>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</si>
  <si>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</si>
  <si>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</si>
  <si>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</si>
  <si>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</si>
  <si>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</si>
  <si>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</si>
  <si>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</si>
  <si>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</si>
  <si>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</si>
  <si>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</si>
  <si>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</si>
  <si>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</si>
  <si>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</si>
  <si>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</si>
  <si>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</si>
  <si>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</si>
  <si>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</si>
  <si>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</si>
  <si>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</si>
  <si>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</si>
  <si>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</si>
  <si>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</si>
  <si>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</si>
  <si>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</si>
  <si>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</si>
  <si>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</si>
  <si>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</si>
  <si>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</si>
  <si>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</si>
  <si>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</si>
  <si>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</si>
  <si>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</si>
  <si>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</si>
  <si>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</si>
  <si>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</si>
  <si>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</si>
  <si>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</si>
  <si>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</si>
  <si>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</si>
  <si>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</si>
  <si>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</si>
  <si>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</si>
  <si>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</si>
  <si>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</si>
  <si>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</si>
  <si>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</si>
  <si>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</si>
  <si>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</si>
  <si>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</si>
  <si>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</si>
  <si>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</si>
  <si>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</si>
  <si>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</si>
  <si>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</si>
  <si>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</si>
  <si>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</si>
  <si>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</si>
  <si>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</si>
  <si>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</si>
  <si>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</si>
  <si>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</si>
  <si>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</si>
  <si>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</si>
  <si>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</si>
  <si>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</si>
  <si>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</si>
  <si>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</si>
  <si>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</si>
  <si>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</si>
  <si>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</si>
  <si>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</si>
  <si>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</si>
  <si>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</si>
  <si>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</si>
  <si>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</si>
  <si>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</si>
  <si>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</si>
  <si>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</si>
  <si>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</si>
  <si>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</si>
  <si>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</si>
  <si>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</si>
  <si>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</si>
  <si>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</si>
  <si>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</si>
  <si>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</si>
  <si>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</si>
  <si>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</si>
  <si>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</si>
  <si>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</si>
  <si>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</si>
  <si>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</si>
  <si>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</si>
  <si>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</si>
  <si>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</si>
  <si>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</si>
  <si>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</si>
  <si>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</si>
  <si>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</si>
  <si>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</si>
  <si>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</si>
  <si>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</si>
  <si>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</si>
  <si>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</si>
  <si>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</si>
  <si>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</si>
  <si>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</si>
  <si>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</si>
  <si>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</si>
  <si>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</si>
  <si>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</si>
  <si>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</si>
  <si>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</si>
  <si>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</si>
  <si>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</si>
  <si>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</si>
  <si>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</si>
  <si>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</si>
  <si>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</si>
  <si>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</si>
  <si>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</si>
  <si>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</si>
  <si>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</si>
  <si>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</si>
  <si>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</si>
  <si>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</si>
  <si>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</si>
  <si>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</si>
  <si>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</si>
  <si>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</si>
  <si>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</si>
  <si>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</si>
  <si>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</si>
  <si>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</si>
  <si>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</si>
  <si>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</si>
  <si>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</si>
  <si>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</si>
  <si>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</si>
  <si>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</si>
  <si>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</si>
  <si>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</si>
  <si>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</si>
  <si>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</si>
  <si>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</si>
  <si>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</si>
  <si>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</si>
  <si>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</si>
  <si>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</si>
  <si>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</si>
  <si>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</si>
  <si>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</si>
  <si>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</si>
  <si>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</si>
  <si>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</si>
  <si>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</si>
  <si>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</si>
  <si>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</si>
  <si>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</si>
  <si>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</si>
  <si>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</si>
  <si>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</si>
  <si>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</si>
  <si>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</si>
  <si>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</si>
  <si>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</si>
  <si>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</si>
  <si>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</si>
  <si>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</si>
  <si>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</si>
  <si>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</si>
  <si>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</si>
  <si>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</si>
  <si>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</si>
  <si>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</si>
  <si>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</si>
  <si>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</si>
  <si>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</si>
  <si>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</si>
  <si>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</si>
  <si>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</si>
  <si>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</si>
  <si>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</si>
  <si>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</si>
  <si>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</si>
  <si>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</si>
  <si>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</si>
  <si>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</si>
  <si>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</si>
  <si>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</si>
  <si>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</si>
  <si>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</si>
  <si>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</si>
  <si>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</si>
  <si>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</si>
  <si>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</si>
  <si>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</si>
  <si>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</si>
  <si>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</si>
  <si>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</si>
  <si>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</si>
  <si>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</si>
  <si>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</si>
  <si>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</si>
  <si>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</si>
  <si>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</si>
  <si>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</si>
  <si>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</si>
  <si>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</si>
  <si>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</si>
  <si>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</si>
  <si>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</si>
  <si>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</si>
  <si>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</si>
  <si>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</si>
  <si>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</si>
  <si>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</si>
  <si>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</si>
  <si>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</si>
  <si>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</si>
  <si>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</si>
  <si>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</si>
  <si>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</si>
  <si>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</si>
  <si>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</si>
  <si>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</si>
  <si>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</si>
  <si>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</si>
  <si>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</si>
  <si>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</si>
  <si>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</si>
  <si>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</si>
  <si>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</si>
  <si>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</si>
  <si>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</si>
  <si>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</si>
  <si>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</si>
  <si>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</si>
  <si>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</si>
  <si>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</si>
  <si>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</si>
  <si>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</si>
  <si>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</si>
  <si>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</si>
  <si>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</si>
  <si>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</si>
  <si>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</si>
  <si>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</si>
  <si>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</si>
  <si>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</si>
  <si>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</si>
  <si>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</si>
  <si>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</si>
  <si>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</si>
  <si>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</si>
  <si>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</si>
  <si>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</si>
  <si>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</si>
  <si>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</si>
  <si>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</si>
  <si>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</si>
  <si>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</si>
  <si>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</si>
  <si>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</si>
  <si>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</si>
  <si>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</si>
  <si>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</si>
  <si>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</si>
  <si>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</si>
  <si>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</si>
  <si>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</si>
  <si>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</si>
  <si>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</si>
  <si>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</si>
  <si>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</si>
  <si>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</si>
  <si>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</si>
  <si>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</si>
  <si>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</si>
  <si>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</si>
  <si>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</si>
  <si>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</si>
  <si>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</si>
  <si>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</si>
  <si>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</si>
  <si>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</si>
  <si>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</si>
  <si>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</si>
  <si>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</si>
  <si>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</si>
  <si>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</si>
  <si>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</si>
  <si>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</si>
  <si>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</si>
  <si>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</si>
  <si>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</si>
  <si>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</si>
  <si>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</si>
  <si>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</si>
  <si>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</si>
  <si>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</si>
  <si>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</si>
  <si>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</si>
  <si>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</si>
  <si>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</si>
  <si>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</si>
  <si>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</si>
  <si>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</si>
  <si>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</si>
  <si>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</si>
  <si>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</si>
  <si>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</si>
  <si>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</si>
  <si>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</si>
  <si>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</si>
  <si>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</si>
  <si>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</si>
  <si>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</si>
  <si>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</si>
  <si>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</si>
  <si>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</si>
  <si>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</si>
  <si>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</si>
  <si>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</si>
  <si>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</si>
  <si>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</si>
  <si>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</si>
  <si>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</si>
  <si>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</si>
  <si>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</si>
  <si>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</si>
  <si>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</si>
  <si>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</si>
  <si>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</si>
  <si>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</si>
  <si>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</si>
  <si>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</si>
  <si>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</si>
  <si>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</si>
  <si>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</si>
  <si>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</si>
  <si>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</si>
  <si>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</si>
  <si>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</si>
  <si>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</si>
  <si>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</si>
  <si>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</si>
  <si>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</si>
  <si>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</si>
  <si>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</si>
  <si>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</si>
  <si>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</si>
  <si>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</si>
  <si>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</si>
  <si>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</si>
  <si>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</si>
  <si>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</si>
  <si>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</si>
  <si>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</si>
  <si>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</si>
  <si>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</si>
  <si>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</si>
  <si>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</si>
  <si>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</si>
  <si>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</si>
  <si>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</si>
  <si>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</si>
  <si>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</si>
  <si>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</si>
  <si>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</si>
  <si>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</si>
  <si>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</si>
  <si>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</si>
  <si>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</si>
  <si>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</si>
  <si>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</si>
  <si>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</si>
  <si>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</si>
  <si>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</si>
  <si>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</si>
  <si>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</si>
  <si>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</si>
  <si>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</si>
  <si>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</si>
  <si>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</si>
  <si>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</si>
  <si>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</si>
  <si>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</si>
  <si>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</si>
  <si>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</si>
  <si>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</si>
  <si>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</si>
  <si>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</si>
  <si>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</si>
  <si>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</si>
  <si>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</si>
  <si>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</si>
  <si>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</si>
  <si>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</si>
  <si>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</si>
  <si>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</si>
  <si>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</si>
  <si>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</si>
  <si>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</si>
  <si>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</si>
  <si>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</si>
  <si>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</si>
  <si>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</si>
  <si>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</si>
  <si>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</si>
  <si>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</si>
  <si>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</si>
  <si>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</si>
  <si>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</si>
  <si>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</si>
  <si>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</si>
  <si>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</si>
  <si>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</si>
  <si>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</si>
  <si>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</si>
  <si>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</si>
  <si>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</si>
  <si>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</si>
  <si>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</si>
  <si>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</si>
  <si>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</si>
  <si>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</si>
  <si>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</si>
  <si>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</si>
  <si>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</si>
  <si>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</si>
  <si>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</si>
  <si>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</si>
  <si>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</si>
  <si>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</si>
  <si>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</si>
  <si>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</si>
  <si>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</si>
  <si>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</si>
  <si>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</si>
  <si>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</si>
  <si>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</si>
  <si>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</si>
  <si>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</si>
  <si>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</si>
  <si>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</si>
  <si>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</si>
  <si>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</si>
  <si>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</si>
  <si>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</si>
  <si>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</si>
  <si>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</si>
  <si>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</si>
  <si>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</si>
  <si>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</si>
  <si>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</si>
  <si>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</si>
  <si>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</si>
  <si>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</si>
  <si>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</si>
  <si>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</si>
  <si>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</si>
  <si>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</si>
  <si>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</si>
  <si>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</si>
  <si>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</si>
  <si>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</si>
  <si>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</si>
  <si>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</si>
  <si>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</si>
  <si>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</si>
  <si>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</si>
  <si>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</si>
  <si>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</si>
  <si>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</si>
  <si>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</si>
  <si>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</si>
  <si>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</si>
  <si>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</si>
  <si>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</si>
  <si>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</si>
  <si>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</si>
  <si>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</si>
  <si>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</si>
  <si>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</si>
  <si>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</si>
  <si>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</si>
  <si>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</si>
  <si>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</si>
  <si>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</si>
  <si>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</si>
  <si>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</si>
  <si>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</si>
  <si>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</si>
  <si>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</si>
  <si>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</si>
  <si>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</si>
  <si>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</si>
  <si>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</si>
  <si>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</si>
  <si>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</si>
  <si>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</si>
  <si>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</si>
  <si>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</si>
  <si>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</si>
  <si>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</si>
  <si>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</si>
  <si>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</si>
  <si>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</si>
  <si>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</si>
  <si>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</si>
  <si>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</si>
  <si>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</si>
  <si>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</si>
  <si>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</si>
  <si>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</si>
  <si>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</si>
  <si>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</si>
  <si>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</si>
  <si>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</si>
  <si>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</si>
  <si>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</si>
  <si>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</si>
  <si>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</si>
  <si>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</si>
  <si>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</si>
  <si>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</si>
  <si>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</si>
  <si>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</si>
  <si>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</si>
  <si>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</si>
  <si>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</si>
  <si>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</si>
  <si>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</si>
  <si>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</si>
  <si>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</si>
  <si>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</si>
  <si>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</si>
  <si>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</si>
  <si>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</si>
  <si>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</si>
  <si>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</si>
  <si>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</si>
  <si>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</si>
  <si>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</si>
  <si>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</si>
  <si>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</si>
  <si>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</si>
  <si>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</si>
  <si>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</si>
  <si>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</si>
  <si>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</si>
  <si>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</si>
  <si>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</si>
  <si>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</si>
  <si>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</si>
  <si>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</si>
  <si>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</si>
  <si>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</si>
  <si>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</si>
  <si>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</si>
  <si>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</si>
  <si>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</si>
  <si>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</si>
  <si>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</si>
  <si>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</si>
  <si>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</si>
  <si>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</si>
  <si>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</si>
  <si>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</si>
  <si>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</si>
  <si>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</si>
  <si>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</si>
  <si>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</si>
  <si>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</si>
  <si>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</si>
  <si>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</si>
  <si>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</si>
  <si>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</si>
  <si>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</si>
  <si>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</si>
  <si>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</si>
  <si>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</si>
  <si>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</si>
  <si>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</si>
  <si>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</si>
  <si>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</si>
  <si>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</si>
  <si>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</si>
  <si>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</si>
  <si>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</si>
  <si>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</si>
  <si>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</si>
  <si>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</si>
  <si>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</si>
  <si>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</si>
  <si>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</si>
  <si>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</si>
  <si>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</si>
  <si>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</si>
  <si>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</si>
  <si>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</si>
  <si>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</si>
  <si>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</si>
  <si>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</si>
  <si>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</si>
  <si>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</si>
  <si>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</si>
  <si>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</si>
  <si>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</si>
  <si>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</si>
  <si>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</si>
  <si>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</si>
  <si>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</si>
  <si>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</si>
  <si>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</si>
  <si>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</si>
  <si>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</si>
  <si>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</si>
  <si>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</si>
  <si>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</si>
  <si>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</si>
  <si>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</si>
  <si>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</si>
  <si>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</si>
  <si>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</si>
  <si>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</si>
  <si>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</si>
  <si>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</si>
  <si>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</si>
  <si>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</si>
  <si>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</si>
  <si>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</si>
  <si>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</si>
  <si>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</si>
  <si>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</si>
  <si>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</si>
  <si>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</si>
  <si>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</si>
  <si>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</si>
  <si>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</si>
  <si>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</si>
  <si>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</si>
  <si>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</si>
  <si>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</si>
  <si>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</si>
  <si>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</si>
  <si>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</si>
  <si>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</si>
  <si>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</si>
  <si>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</si>
  <si>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</si>
  <si>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</si>
  <si>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</si>
  <si>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</si>
  <si>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</si>
  <si>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</si>
  <si>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</si>
  <si>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</si>
  <si>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</si>
  <si>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</si>
  <si>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</si>
  <si>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</si>
  <si>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</si>
  <si>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</si>
  <si>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</si>
  <si>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</si>
  <si>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</si>
  <si>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</si>
  <si>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</si>
  <si>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</si>
  <si>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</si>
  <si>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</si>
  <si>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</si>
  <si>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</si>
  <si>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</si>
  <si>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</si>
  <si>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</si>
  <si>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</si>
  <si>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</si>
  <si>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</si>
  <si>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</si>
  <si>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</si>
  <si>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</si>
  <si>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</si>
  <si>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</si>
  <si>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</si>
  <si>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</si>
  <si>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</si>
  <si>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</si>
  <si>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</si>
  <si>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</si>
  <si>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</si>
  <si>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</si>
  <si>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</si>
  <si>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</si>
  <si>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</si>
  <si>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</si>
  <si>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</si>
  <si>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</si>
  <si>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</si>
  <si>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</si>
  <si>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</si>
  <si>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</si>
  <si>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</si>
  <si>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</si>
  <si>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</si>
  <si>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</si>
  <si>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</si>
  <si>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</si>
  <si>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</si>
  <si>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</si>
  <si>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</si>
  <si>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</si>
  <si>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</si>
  <si>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</si>
  <si>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</si>
  <si>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</si>
  <si>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</si>
  <si>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</si>
  <si>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</si>
  <si>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</si>
  <si>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</si>
  <si>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</si>
  <si>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</si>
  <si>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</si>
  <si>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</si>
  <si>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</si>
  <si>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</si>
  <si>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</si>
  <si>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</si>
  <si>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</si>
  <si>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</si>
  <si>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</si>
  <si>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</si>
  <si>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</si>
  <si>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</si>
  <si>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</si>
  <si>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</si>
  <si>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</si>
  <si>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</si>
  <si>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</si>
  <si>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</si>
  <si>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</si>
  <si>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</si>
  <si>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</si>
  <si>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</si>
  <si>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</si>
  <si>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</si>
  <si>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</si>
  <si>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</si>
  <si>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</si>
  <si>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</si>
  <si>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</si>
  <si>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</si>
  <si>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</si>
  <si>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</si>
  <si>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</si>
  <si>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</si>
  <si>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</si>
  <si>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</si>
  <si>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</si>
  <si>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</si>
  <si>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</si>
  <si>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</si>
  <si>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</si>
  <si>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</si>
  <si>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</si>
  <si>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</si>
  <si>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</si>
  <si>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</si>
  <si>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</si>
  <si>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</si>
  <si>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</si>
  <si>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</si>
  <si>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</si>
  <si>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</si>
  <si>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</si>
  <si>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</si>
  <si>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</si>
  <si>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</si>
  <si>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</si>
  <si>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</si>
  <si>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</si>
  <si>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</si>
  <si>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</si>
  <si>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</si>
  <si>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</si>
  <si>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</si>
  <si>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</si>
  <si>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</si>
  <si>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</si>
  <si>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</si>
  <si>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</si>
  <si>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</si>
  <si>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</si>
  <si>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</si>
  <si>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</si>
  <si>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</si>
  <si>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</si>
  <si>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</si>
  <si>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</si>
  <si>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</si>
  <si>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</si>
  <si>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</si>
  <si>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</si>
  <si>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</si>
  <si>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</si>
  <si>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</si>
  <si>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</si>
  <si>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</si>
  <si>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</si>
  <si>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</si>
  <si>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</si>
  <si>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</si>
  <si>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</si>
  <si>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</si>
  <si>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</si>
  <si>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</si>
  <si>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</si>
  <si>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</si>
  <si>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</si>
  <si>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</si>
  <si>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</si>
  <si>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</si>
  <si>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</si>
  <si>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</si>
  <si>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</si>
  <si>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</si>
  <si>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</si>
  <si>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</si>
  <si>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</si>
  <si>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</si>
  <si>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</si>
  <si>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</si>
  <si>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</si>
  <si>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</si>
  <si>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</si>
  <si>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</si>
  <si>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</si>
  <si>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</si>
  <si>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</si>
  <si>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</si>
  <si>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</si>
  <si>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</si>
  <si>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</si>
  <si>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</si>
  <si>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</si>
  <si>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</si>
  <si>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</si>
  <si>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</si>
  <si>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</si>
  <si>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</si>
  <si>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</si>
  <si>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</si>
  <si>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</si>
  <si>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</si>
  <si>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</si>
  <si>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</si>
  <si>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</si>
  <si>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</si>
  <si>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</si>
  <si>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</si>
  <si>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</si>
  <si>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</si>
  <si>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</si>
  <si>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</si>
  <si>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</si>
  <si>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</si>
  <si>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</si>
  <si>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</si>
  <si>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</si>
  <si>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</si>
  <si>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</si>
  <si>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</si>
  <si>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</si>
  <si>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</si>
  <si>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</si>
  <si>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</si>
  <si>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</si>
  <si>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</si>
  <si>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</si>
  <si>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</si>
  <si>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</si>
  <si>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</si>
  <si>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</si>
  <si>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</si>
  <si>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</si>
  <si>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</si>
  <si>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</si>
  <si>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</si>
  <si>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</si>
  <si>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</si>
  <si>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</si>
  <si>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</si>
  <si>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</si>
  <si>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</si>
  <si>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</si>
  <si>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</si>
  <si>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</si>
  <si>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</si>
  <si>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</si>
  <si>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</si>
  <si>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</si>
  <si>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</si>
  <si>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</si>
  <si>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</si>
  <si>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</si>
  <si>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</si>
  <si>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</si>
  <si>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</si>
  <si>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</si>
  <si>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</si>
  <si>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</si>
  <si>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</si>
  <si>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</si>
  <si>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</si>
  <si>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</si>
  <si>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</si>
  <si>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</si>
  <si>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</si>
  <si>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</si>
  <si>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</si>
  <si>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</si>
  <si>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</si>
  <si>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</si>
  <si>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</si>
  <si>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</si>
  <si>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</si>
  <si>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</si>
  <si>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</si>
  <si>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</si>
  <si>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</si>
  <si>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</si>
  <si>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</si>
  <si>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</si>
  <si>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</si>
  <si>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</si>
  <si>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</si>
  <si>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</si>
  <si>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</si>
  <si>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</si>
  <si>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</si>
  <si>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</si>
  <si>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</si>
  <si>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</si>
  <si>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</si>
  <si>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</si>
  <si>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</si>
  <si>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</si>
  <si>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</si>
  <si>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</si>
  <si>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</si>
  <si>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</si>
  <si>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</si>
  <si>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</si>
  <si>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</si>
  <si>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</si>
  <si>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</si>
  <si>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</si>
  <si>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</si>
  <si>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</si>
  <si>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</si>
  <si>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</si>
  <si>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</si>
  <si>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</si>
  <si>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</si>
  <si>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</si>
  <si>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</si>
  <si>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</si>
  <si>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</si>
  <si>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</si>
  <si>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</si>
  <si>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</si>
  <si>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</si>
  <si>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</si>
  <si>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</si>
  <si>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</si>
  <si>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</si>
  <si>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</si>
  <si>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</si>
  <si>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</si>
  <si>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</si>
  <si>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</si>
  <si>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</si>
  <si>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</si>
  <si>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</si>
  <si>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</si>
  <si>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</si>
  <si>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</si>
  <si>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</si>
  <si>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</si>
  <si>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</si>
  <si>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</si>
  <si>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</si>
  <si>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</si>
  <si>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</si>
  <si>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</si>
  <si>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</si>
  <si>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</si>
  <si>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</si>
  <si>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</si>
  <si>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</si>
  <si>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</si>
  <si>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</si>
  <si>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</si>
  <si>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</si>
  <si>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</si>
  <si>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</si>
  <si>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</si>
  <si>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</si>
  <si>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</si>
  <si>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</si>
  <si>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</si>
  <si>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</si>
  <si>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</si>
  <si>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</si>
  <si>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</si>
  <si>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</si>
  <si>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</si>
  <si>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</si>
  <si>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</si>
  <si>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</si>
  <si>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</si>
  <si>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</si>
  <si>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</si>
  <si>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</si>
  <si>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</si>
  <si>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</si>
  <si>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</si>
  <si>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</si>
  <si>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</si>
  <si>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</si>
  <si>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</si>
  <si>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</si>
  <si>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</si>
  <si>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</si>
  <si>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</si>
  <si>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</si>
  <si>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</si>
  <si>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</si>
  <si>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</si>
  <si>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</si>
  <si>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</si>
  <si>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</si>
  <si>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</si>
  <si>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</si>
  <si>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</si>
  <si>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</si>
  <si>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</si>
  <si>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</si>
  <si>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</si>
  <si>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</si>
  <si>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</si>
  <si>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</si>
  <si>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</si>
  <si>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</si>
  <si>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</si>
  <si>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</si>
  <si>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</si>
  <si>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</si>
  <si>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</si>
  <si>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</si>
  <si>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</si>
  <si>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</si>
  <si>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</si>
  <si>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</si>
  <si>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</si>
  <si>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</si>
  <si>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</si>
  <si>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</si>
  <si>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</si>
  <si>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</si>
  <si>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</si>
  <si>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</si>
  <si>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</si>
  <si>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</si>
  <si>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</si>
  <si>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</si>
  <si>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</si>
  <si>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</si>
  <si>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</si>
  <si>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</si>
  <si>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</si>
  <si>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</si>
  <si>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</si>
  <si>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</si>
  <si>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</si>
  <si>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</si>
  <si>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</si>
  <si>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</si>
  <si>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</si>
  <si>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</si>
  <si>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</si>
  <si>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</si>
  <si>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</si>
  <si>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</si>
  <si>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</si>
  <si>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</si>
  <si>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</si>
  <si>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</si>
  <si>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</si>
  <si>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</si>
  <si>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</si>
  <si>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</si>
  <si>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</si>
  <si>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</si>
  <si>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</si>
  <si>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</si>
  <si>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</si>
  <si>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</si>
  <si>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</si>
  <si>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</si>
  <si>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</si>
  <si>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</si>
  <si>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</si>
  <si>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</si>
  <si>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</si>
  <si>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</si>
  <si>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</si>
  <si>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</si>
  <si>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</si>
  <si>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</si>
  <si>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</si>
  <si>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</si>
  <si>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</si>
  <si>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</si>
  <si>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</si>
  <si>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</si>
  <si>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</si>
  <si>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</si>
  <si>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</si>
  <si>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</si>
  <si>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</si>
  <si>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</si>
  <si>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</si>
  <si>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</si>
  <si>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</si>
  <si>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</si>
  <si>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</si>
  <si>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</si>
  <si>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</si>
  <si>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</si>
  <si>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</si>
  <si>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</si>
  <si>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</si>
  <si>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</si>
  <si>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</si>
  <si>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</si>
  <si>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</si>
  <si>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</si>
  <si>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</si>
  <si>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</si>
  <si>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</si>
  <si>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</si>
  <si>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</si>
  <si>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</si>
  <si>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</si>
  <si>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</si>
  <si>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</si>
  <si>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</si>
  <si>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</si>
  <si>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</si>
  <si>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</si>
  <si>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</si>
  <si>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</si>
  <si>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</si>
  <si>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</si>
  <si>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</si>
  <si>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</si>
  <si>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</si>
  <si>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</si>
  <si>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</si>
  <si>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</si>
  <si>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</si>
  <si>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</si>
  <si>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</si>
  <si>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</si>
  <si>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</si>
  <si>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</si>
  <si>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</si>
  <si>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</si>
  <si>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</si>
  <si>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</si>
  <si>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</si>
  <si>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</si>
  <si>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</si>
  <si>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</si>
  <si>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</si>
  <si>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</si>
  <si>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</si>
  <si>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</si>
  <si>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</si>
  <si>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</si>
  <si>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</si>
  <si>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</si>
  <si>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</si>
  <si>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</si>
  <si>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</si>
  <si>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</si>
  <si>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</si>
  <si>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</si>
  <si>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</si>
  <si>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</si>
  <si>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</si>
  <si>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</si>
  <si>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</si>
  <si>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</si>
  <si>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</si>
  <si>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</si>
  <si>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</si>
  <si>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</si>
  <si>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</si>
  <si>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</si>
  <si>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</si>
  <si>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</si>
  <si>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</si>
  <si>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</si>
  <si>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</si>
  <si>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</si>
  <si>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</si>
  <si>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</si>
  <si>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</si>
  <si>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</si>
  <si>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</si>
  <si>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</si>
  <si>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</si>
  <si>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</si>
  <si>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</si>
  <si>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</si>
  <si>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</si>
  <si>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</si>
  <si>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</si>
  <si>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</si>
  <si>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</si>
  <si>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</si>
  <si>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</si>
  <si>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</si>
  <si>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</si>
  <si>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</si>
  <si>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</si>
  <si>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</si>
  <si>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</si>
  <si>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</si>
  <si>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</si>
  <si>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</si>
  <si>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</si>
  <si>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</si>
  <si>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</si>
  <si>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</si>
  <si>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</si>
  <si>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</si>
  <si>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</si>
  <si>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</si>
  <si>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</si>
  <si>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</si>
  <si>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</si>
  <si>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</si>
  <si>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</si>
  <si>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</si>
  <si>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</si>
  <si>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</si>
  <si>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</si>
  <si>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</si>
  <si>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</si>
  <si>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</si>
  <si>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</si>
  <si>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</si>
  <si>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</si>
  <si>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</si>
  <si>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</si>
  <si>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</si>
  <si>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</si>
  <si>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</si>
  <si>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</si>
  <si>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</si>
  <si>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</si>
  <si>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</si>
  <si>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</si>
  <si>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</si>
  <si>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</si>
  <si>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</si>
  <si>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</si>
  <si>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</si>
  <si>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</si>
  <si>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</si>
  <si>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</si>
  <si>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</si>
  <si>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</si>
  <si>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</si>
  <si>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</si>
  <si>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</si>
  <si>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</si>
  <si>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</si>
  <si>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</si>
  <si>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</si>
  <si>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</si>
  <si>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</si>
  <si>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</si>
  <si>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</si>
  <si>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</si>
  <si>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</si>
  <si>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</si>
  <si>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</si>
  <si>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</si>
  <si>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</si>
  <si>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</si>
  <si>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</si>
  <si>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</si>
  <si>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</si>
  <si>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</si>
  <si>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</si>
  <si>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</si>
  <si>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</si>
  <si>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</si>
  <si>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</si>
  <si>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</si>
  <si>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</si>
  <si>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</si>
  <si>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</si>
  <si>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</si>
  <si>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</si>
  <si>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</si>
  <si>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</si>
  <si>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</si>
  <si>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</si>
  <si>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</si>
  <si>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</si>
  <si>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</si>
  <si>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</si>
  <si>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</si>
  <si>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</si>
  <si>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</si>
  <si>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</si>
  <si>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</si>
  <si>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</si>
  <si>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</si>
  <si>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</si>
  <si>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</si>
  <si>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</si>
  <si>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</si>
  <si>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</si>
  <si>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</si>
  <si>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</si>
  <si>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</si>
  <si>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</si>
  <si>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</si>
  <si>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</si>
  <si>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</si>
  <si>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</si>
  <si>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</si>
  <si>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</si>
  <si>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</si>
  <si>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</si>
  <si>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</si>
  <si>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</si>
  <si>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</si>
  <si>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</si>
  <si>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</si>
  <si>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</si>
  <si>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</si>
  <si>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</si>
  <si>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</si>
  <si>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</si>
  <si>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</si>
  <si>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</si>
  <si>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</si>
  <si>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</si>
  <si>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</si>
  <si>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</si>
  <si>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</si>
  <si>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</si>
  <si>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</si>
  <si>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</si>
  <si>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</si>
  <si>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</si>
  <si>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</si>
  <si>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</si>
  <si>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</si>
  <si>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</si>
  <si>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</si>
  <si>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</si>
  <si>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</si>
  <si>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</si>
  <si>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</si>
  <si>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</si>
  <si>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</si>
  <si>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</si>
  <si>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</si>
  <si>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</si>
  <si>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</si>
  <si>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</si>
  <si>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</si>
  <si>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</si>
  <si>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</si>
  <si>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</si>
  <si>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</si>
  <si>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</si>
  <si>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</si>
  <si>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</si>
  <si>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</si>
  <si>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</si>
  <si>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</si>
  <si>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</si>
  <si>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</si>
  <si>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</si>
  <si>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</si>
  <si>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</si>
  <si>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</si>
  <si>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</si>
  <si>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</si>
  <si>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</si>
  <si>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</si>
  <si>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</si>
  <si>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</si>
  <si>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</si>
  <si>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</si>
  <si>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</si>
  <si>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</si>
  <si>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</si>
  <si>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</si>
  <si>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</si>
  <si>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</si>
  <si>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</si>
  <si>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</si>
  <si>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</si>
  <si>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</si>
  <si>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</si>
  <si>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</si>
  <si>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</si>
  <si>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</si>
  <si>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</si>
  <si>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</si>
  <si>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</si>
  <si>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</si>
  <si>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</si>
  <si>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</si>
  <si>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</si>
  <si>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</si>
  <si>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</si>
  <si>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</si>
  <si>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</si>
  <si>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</si>
  <si>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</si>
  <si>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</si>
  <si>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</si>
  <si>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</si>
  <si>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</si>
  <si>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</si>
  <si>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</si>
  <si>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</si>
  <si>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</si>
  <si>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</si>
  <si>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</si>
  <si>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</si>
  <si>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</si>
  <si>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</si>
  <si>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</si>
  <si>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</si>
  <si>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</si>
  <si>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</si>
  <si>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</si>
  <si>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</si>
  <si>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</si>
  <si>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</si>
  <si>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</si>
  <si>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</si>
  <si>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</si>
  <si>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</si>
  <si>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</si>
  <si>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</si>
  <si>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</si>
  <si>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</si>
  <si>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</si>
  <si>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</si>
  <si>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</si>
  <si>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</si>
  <si>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</si>
  <si>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</si>
  <si>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</si>
  <si>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</si>
  <si>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</si>
  <si>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</si>
  <si>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</si>
  <si>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</si>
  <si>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</si>
  <si>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</si>
  <si>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</si>
  <si>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</si>
  <si>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</si>
  <si>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</si>
  <si>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</si>
  <si>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</si>
  <si>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</si>
  <si>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</si>
  <si>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</si>
  <si>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</si>
  <si>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</si>
  <si>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</si>
  <si>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</si>
  <si>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</si>
  <si>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</si>
  <si>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</si>
  <si>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</si>
  <si>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</si>
  <si>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</si>
  <si>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</si>
  <si>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</si>
  <si>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</si>
  <si>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</si>
  <si>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</si>
  <si>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</si>
  <si>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</si>
  <si>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</si>
  <si>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</si>
  <si>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</si>
  <si>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</si>
  <si>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</si>
  <si>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</si>
  <si>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</si>
  <si>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</si>
  <si>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</si>
  <si>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</si>
  <si>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</si>
  <si>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</si>
  <si>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</si>
  <si>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</si>
  <si>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</si>
  <si>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</si>
  <si>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</si>
  <si>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</si>
  <si>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</si>
  <si>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</si>
  <si>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</si>
  <si>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</si>
  <si>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</si>
  <si>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</si>
  <si>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</si>
  <si>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</si>
  <si>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</si>
  <si>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</si>
  <si>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</si>
  <si>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</si>
  <si>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</si>
  <si>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</si>
  <si>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</si>
  <si>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</si>
  <si>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</si>
  <si>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</si>
  <si>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</si>
  <si>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</si>
  <si>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</si>
  <si>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</si>
  <si>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</si>
  <si>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</si>
  <si>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</si>
  <si>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</si>
  <si>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</si>
  <si>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</si>
  <si>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</si>
  <si>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</si>
  <si>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</si>
  <si>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</si>
  <si>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</si>
  <si>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</si>
  <si>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</si>
  <si>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</si>
  <si>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</si>
  <si>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</si>
  <si>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</si>
  <si>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</si>
  <si>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</si>
  <si>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</si>
  <si>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</si>
  <si>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</si>
  <si>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</si>
  <si>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</si>
  <si>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</si>
  <si>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</si>
  <si>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</si>
  <si>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</si>
  <si>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</si>
  <si>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</si>
  <si>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</si>
  <si>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</si>
  <si>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</si>
  <si>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</si>
  <si>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</si>
  <si>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</si>
  <si>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</si>
  <si>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</si>
  <si>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</si>
  <si>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</si>
  <si>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</si>
  <si>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</si>
  <si>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</si>
  <si>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</si>
  <si>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</si>
  <si>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</si>
  <si>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</si>
  <si>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</si>
  <si>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</si>
  <si>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</si>
  <si>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</si>
  <si>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</si>
  <si>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</si>
  <si>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</si>
  <si>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</si>
  <si>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</si>
  <si>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</si>
  <si>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</si>
  <si>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</si>
  <si>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</si>
  <si>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</si>
  <si>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</si>
  <si>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</si>
  <si>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</si>
  <si>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</si>
  <si>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</si>
  <si>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</si>
  <si>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</si>
  <si>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</si>
  <si>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</si>
  <si>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</si>
  <si>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</si>
  <si>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</si>
  <si>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</si>
  <si>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</si>
  <si>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</si>
  <si>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</si>
  <si>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</si>
  <si>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</si>
  <si>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</si>
  <si>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</si>
  <si>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</si>
  <si>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</si>
  <si>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</si>
  <si>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</si>
  <si>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</si>
  <si>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</si>
  <si>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</si>
  <si>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</si>
  <si>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</si>
  <si>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</si>
  <si>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</si>
  <si>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</si>
  <si>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</si>
  <si>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</si>
  <si>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</si>
  <si>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</si>
  <si>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</si>
  <si>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</si>
  <si>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</si>
  <si>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</si>
  <si>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</si>
  <si>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</si>
  <si>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</si>
  <si>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</si>
  <si>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</si>
  <si>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</si>
  <si>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</si>
  <si>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</si>
  <si>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</si>
  <si>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</si>
  <si>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</si>
  <si>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</si>
  <si>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</si>
  <si>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</si>
  <si>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</si>
  <si>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</si>
  <si>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</si>
  <si>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</si>
  <si>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</si>
  <si>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</si>
  <si>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</si>
  <si>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</si>
  <si>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</si>
  <si>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</si>
  <si>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</si>
  <si>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</si>
  <si>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</si>
  <si>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</si>
  <si>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</si>
  <si>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</si>
  <si>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</si>
  <si>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</si>
  <si>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</si>
  <si>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</si>
  <si>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</si>
  <si>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</si>
  <si>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</si>
  <si>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</si>
  <si>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</si>
  <si>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</si>
  <si>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</si>
  <si>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</si>
  <si>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</si>
  <si>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</si>
  <si>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</si>
  <si>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</si>
  <si>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</si>
  <si>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</si>
  <si>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</si>
  <si>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</si>
  <si>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</si>
  <si>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</si>
  <si>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</si>
  <si>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</si>
  <si>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</si>
  <si>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</si>
  <si>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</si>
  <si>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</si>
  <si>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</si>
  <si>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</si>
  <si>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</si>
  <si>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</si>
  <si>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</si>
  <si>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</si>
  <si>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</si>
  <si>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</si>
  <si>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</si>
  <si>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</si>
  <si>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</si>
  <si>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</si>
  <si>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</si>
  <si>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</si>
  <si>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</si>
  <si>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</si>
  <si>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</si>
  <si>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</si>
  <si>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</si>
  <si>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</si>
  <si>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</si>
  <si>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</si>
  <si>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</si>
  <si>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</si>
  <si>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</si>
  <si>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</si>
  <si>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</si>
  <si>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</si>
  <si>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</si>
  <si>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</si>
  <si>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</si>
  <si>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</si>
  <si>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</si>
  <si>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</si>
  <si>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</si>
  <si>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</si>
  <si>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</si>
  <si>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</si>
  <si>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</si>
  <si>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</si>
  <si>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</si>
  <si>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</si>
  <si>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</si>
  <si>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</si>
  <si>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</si>
  <si>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</si>
  <si>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</si>
  <si>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</si>
  <si>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</si>
  <si>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</si>
  <si>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</si>
  <si>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</si>
  <si>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</si>
  <si>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</si>
  <si>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</si>
  <si>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</si>
  <si>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</si>
  <si>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</si>
  <si>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</si>
  <si>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</si>
  <si>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</si>
  <si>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</si>
  <si>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</si>
  <si>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</si>
  <si>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</si>
  <si>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</si>
  <si>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</si>
  <si>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</si>
  <si>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</si>
  <si>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</si>
  <si>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</si>
  <si>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</si>
  <si>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</si>
  <si>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</si>
  <si>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</si>
  <si>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</si>
  <si>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</si>
  <si>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</si>
  <si>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</si>
  <si>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</si>
  <si>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</si>
  <si>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</si>
  <si>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</si>
  <si>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</si>
  <si>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</si>
  <si>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</si>
  <si>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</si>
  <si>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</si>
  <si>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</si>
  <si>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</si>
  <si>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</si>
  <si>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</si>
  <si>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</si>
  <si>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</si>
  <si>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</si>
  <si>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</si>
  <si>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</si>
  <si>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</si>
  <si>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</si>
  <si>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</si>
  <si>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</si>
  <si>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</si>
  <si>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</si>
  <si>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</si>
  <si>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</si>
  <si>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</si>
  <si>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</si>
  <si>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</si>
  <si>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</si>
  <si>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</si>
  <si>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</si>
  <si>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</si>
  <si>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</si>
  <si>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</si>
  <si>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</si>
  <si>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</si>
  <si>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</si>
  <si>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</si>
  <si>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</si>
  <si>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</si>
  <si>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</si>
  <si>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</si>
  <si>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</si>
  <si>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</si>
  <si>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</si>
  <si>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</si>
  <si>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</si>
  <si>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</si>
  <si>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</si>
  <si>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</si>
  <si>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</si>
  <si>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</si>
  <si>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</si>
  <si>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</si>
  <si>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</si>
  <si>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</si>
  <si>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</si>
  <si>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</si>
  <si>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</si>
  <si>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</si>
  <si>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</si>
  <si>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</si>
  <si>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</si>
  <si>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</si>
  <si>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</si>
  <si>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</si>
  <si>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</si>
  <si>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</si>
  <si>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</si>
  <si>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</si>
  <si>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</si>
  <si>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</si>
  <si>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</si>
  <si>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</si>
  <si>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</si>
  <si>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</si>
  <si>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</si>
  <si>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</si>
  <si>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</si>
  <si>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</si>
  <si>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</si>
  <si>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</si>
  <si>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</si>
  <si>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</si>
  <si>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</si>
  <si>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</si>
  <si>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</si>
  <si>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</si>
  <si>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</si>
  <si>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</si>
  <si>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</si>
  <si>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</si>
  <si>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</si>
  <si>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</si>
  <si>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</si>
  <si>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</si>
  <si>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</si>
  <si>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</si>
  <si>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</si>
  <si>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</si>
  <si>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</si>
  <si>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</si>
  <si>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</si>
  <si>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</si>
  <si>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</si>
  <si>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</si>
  <si>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</si>
  <si>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</si>
  <si>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</si>
  <si>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</si>
  <si>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</si>
  <si>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</si>
  <si>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</si>
  <si>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</si>
  <si>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</si>
  <si>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</si>
  <si>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</si>
  <si>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</si>
  <si>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</si>
  <si>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</si>
  <si>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</si>
  <si>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</si>
  <si>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</si>
  <si>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</si>
  <si>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</si>
  <si>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</si>
  <si>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</si>
  <si>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</si>
  <si>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</si>
  <si>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</si>
  <si>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</si>
  <si>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</si>
  <si>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</si>
  <si>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</si>
  <si>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</si>
  <si>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</si>
  <si>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</si>
  <si>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</si>
  <si>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</si>
  <si>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</si>
  <si>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</si>
  <si>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</si>
  <si>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</si>
  <si>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</si>
  <si>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</si>
  <si>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</si>
  <si>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</si>
  <si>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</si>
  <si>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</si>
  <si>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</si>
  <si>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</si>
  <si>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</si>
  <si>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</si>
  <si>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</si>
  <si>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</si>
  <si>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</si>
  <si>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</si>
  <si>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</si>
  <si>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</si>
  <si>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</si>
  <si>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</si>
  <si>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</si>
  <si>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</si>
  <si>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</si>
  <si>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</si>
  <si>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</si>
  <si>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</si>
  <si>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</si>
  <si>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</si>
  <si>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</si>
  <si>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</si>
  <si>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</si>
  <si>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</si>
  <si>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</si>
  <si>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</si>
  <si>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</si>
  <si>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</si>
  <si>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</si>
  <si>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</si>
  <si>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</si>
  <si>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</si>
  <si>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</si>
  <si>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</si>
  <si>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</si>
  <si>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</si>
  <si>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</si>
  <si>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</si>
  <si>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</si>
  <si>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</si>
  <si>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</si>
  <si>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</si>
  <si>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</si>
  <si>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</si>
  <si>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</si>
  <si>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</si>
  <si>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</si>
  <si>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</si>
  <si>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</si>
  <si>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</si>
  <si>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</si>
  <si>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</si>
  <si>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</si>
  <si>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</si>
  <si>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</si>
  <si>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</si>
  <si>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</si>
  <si>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</si>
  <si>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</si>
  <si>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</si>
  <si>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</si>
  <si>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</si>
  <si>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</si>
  <si>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</si>
  <si>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</si>
  <si>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</si>
  <si>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</si>
  <si>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</si>
  <si>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</si>
  <si>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</si>
  <si>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</si>
  <si>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</si>
  <si>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</si>
  <si>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</si>
  <si>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</si>
  <si>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</si>
  <si>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</si>
  <si>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</si>
  <si>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</si>
  <si>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</si>
  <si>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</si>
  <si>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</si>
  <si>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</si>
  <si>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</si>
  <si>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</si>
  <si>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</si>
  <si>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</si>
  <si>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</si>
  <si>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</si>
  <si>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</si>
  <si>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</si>
  <si>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</si>
  <si>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</si>
  <si>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</si>
  <si>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</si>
  <si>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</si>
  <si>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</si>
  <si>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</si>
  <si>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</si>
  <si>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</si>
  <si>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</si>
  <si>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</si>
  <si>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</si>
  <si>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</si>
  <si>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</si>
  <si>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</si>
  <si>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</si>
  <si>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</si>
  <si>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</si>
  <si>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</si>
  <si>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</si>
  <si>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</si>
  <si>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</si>
  <si>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</si>
  <si>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</si>
  <si>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</si>
  <si>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</si>
  <si>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</si>
  <si>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</si>
  <si>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</si>
  <si>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</si>
  <si>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</si>
  <si>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</si>
  <si>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</si>
  <si>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</si>
  <si>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</si>
  <si>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</si>
  <si>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</si>
  <si>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</si>
  <si>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</si>
  <si>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</si>
  <si>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</si>
  <si>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</si>
  <si>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</si>
  <si>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</si>
  <si>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</si>
  <si>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</si>
  <si>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</si>
  <si>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</si>
  <si>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</si>
  <si>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</si>
  <si>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</si>
  <si>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</si>
  <si>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</si>
  <si>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</si>
  <si>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</si>
  <si>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</si>
  <si>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</si>
  <si>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</si>
  <si>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</si>
  <si>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</si>
  <si>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</si>
  <si>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</si>
  <si>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</si>
  <si>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</si>
  <si>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</si>
  <si>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</si>
  <si>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</si>
  <si>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</si>
  <si>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</si>
  <si>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</si>
  <si>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</si>
  <si>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</si>
  <si>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</si>
  <si>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</si>
  <si>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</si>
  <si>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</si>
  <si>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</si>
  <si>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</si>
  <si>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</si>
  <si>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</si>
  <si>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</si>
  <si>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</si>
  <si>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</si>
  <si>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</si>
  <si>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</si>
  <si>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</si>
  <si>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</si>
  <si>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</si>
  <si>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</si>
  <si>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</si>
  <si>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</si>
  <si>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</si>
  <si>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</si>
  <si>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</si>
  <si>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</si>
  <si>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</si>
  <si>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</si>
  <si>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</si>
  <si>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</si>
  <si>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</si>
  <si>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</si>
  <si>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</si>
  <si>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</si>
  <si>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</si>
  <si>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</si>
  <si>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</si>
  <si>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</si>
  <si>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</si>
  <si>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</si>
  <si>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</si>
  <si>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</si>
  <si>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</si>
  <si>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</si>
  <si>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</si>
  <si>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</si>
  <si>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</si>
  <si>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</si>
  <si>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</si>
  <si>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</si>
  <si>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</si>
  <si>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</si>
  <si>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</si>
  <si>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</si>
  <si>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</si>
  <si>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</si>
  <si>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</si>
  <si>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</si>
  <si>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</si>
  <si>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</si>
  <si>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</si>
  <si>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</si>
  <si>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</si>
  <si>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</si>
  <si>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</si>
  <si>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</si>
  <si>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</si>
  <si>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</si>
  <si>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</si>
  <si>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</si>
  <si>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</si>
  <si>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</si>
  <si>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</si>
  <si>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</si>
  <si>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</si>
  <si>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</si>
  <si>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</si>
  <si>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</si>
  <si>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</si>
  <si>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</si>
  <si>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</si>
  <si>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</si>
  <si>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</si>
  <si>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</si>
  <si>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</si>
  <si>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</si>
  <si>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</si>
  <si>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</si>
  <si>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</si>
  <si>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</si>
  <si>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</si>
  <si>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</si>
  <si>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</si>
  <si>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</si>
  <si>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</si>
  <si>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</si>
  <si>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</si>
  <si>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</si>
  <si>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</si>
  <si>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</si>
  <si>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</si>
  <si>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</si>
  <si>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</si>
  <si>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</si>
  <si>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</si>
  <si>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</si>
  <si>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</si>
  <si>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</si>
  <si>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</si>
  <si>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</si>
  <si>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</si>
  <si>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</si>
  <si>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</si>
  <si>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</si>
  <si>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</si>
  <si>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</si>
  <si>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</si>
  <si>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</si>
  <si>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</si>
  <si>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</si>
  <si>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</si>
  <si>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</si>
  <si>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</si>
  <si>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</si>
  <si>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</si>
  <si>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</si>
  <si>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</si>
  <si>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</si>
  <si>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</si>
  <si>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</si>
  <si>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</si>
  <si>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</si>
  <si>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</si>
  <si>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</si>
  <si>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</si>
  <si>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</si>
  <si>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</si>
  <si>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</si>
  <si>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</si>
  <si>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</si>
  <si>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</si>
  <si>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</si>
  <si>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</si>
  <si>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</si>
  <si>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</si>
  <si>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</si>
  <si>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</si>
  <si>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</si>
  <si>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</si>
  <si>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</si>
  <si>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</si>
  <si>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</si>
  <si>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</si>
  <si>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</si>
  <si>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</si>
  <si>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</si>
  <si>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</si>
  <si>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</si>
  <si>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</si>
  <si>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</si>
  <si>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</si>
  <si>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</si>
  <si>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</si>
  <si>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</si>
  <si>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</si>
  <si>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</si>
  <si>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</si>
  <si>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</si>
  <si>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</si>
  <si>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</si>
  <si>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</si>
  <si>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</si>
  <si>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</si>
  <si>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</si>
  <si>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</si>
  <si>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</si>
  <si>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</si>
  <si>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</si>
  <si>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</si>
  <si>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</si>
  <si>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</si>
  <si>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</si>
  <si>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</si>
  <si>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</si>
  <si>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</si>
  <si>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</si>
  <si>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</si>
  <si>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</si>
  <si>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</si>
  <si>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</si>
  <si>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</si>
  <si>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</si>
  <si>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</si>
  <si>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</si>
  <si>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</si>
  <si>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</si>
  <si>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</si>
  <si>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</si>
  <si>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</si>
  <si>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</si>
  <si>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</si>
  <si>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</si>
  <si>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</si>
  <si>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</si>
  <si>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</si>
  <si>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</si>
  <si>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</si>
  <si>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</si>
  <si>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</si>
  <si>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</si>
  <si>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</si>
  <si>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</si>
  <si>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</si>
  <si>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</si>
  <si>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</si>
  <si>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</si>
  <si>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</si>
  <si>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</si>
  <si>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</si>
  <si>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</si>
  <si>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</si>
  <si>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</si>
  <si>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</si>
  <si>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</si>
  <si>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</si>
  <si>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</si>
  <si>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</si>
  <si>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</si>
  <si>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</si>
  <si>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</si>
  <si>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</si>
  <si>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</si>
  <si>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</si>
  <si>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</si>
  <si>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</si>
  <si>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</si>
  <si>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</si>
  <si>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</si>
  <si>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</si>
  <si>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</si>
  <si>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</si>
  <si>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</si>
  <si>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</si>
  <si>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</si>
  <si>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</si>
  <si>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</si>
  <si>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</si>
  <si>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</si>
  <si>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</si>
  <si>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</si>
  <si>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</si>
  <si>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</si>
  <si>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</si>
  <si>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</si>
  <si>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</si>
  <si>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</si>
  <si>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</si>
  <si>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</si>
  <si>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</si>
  <si>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</si>
  <si>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</si>
  <si>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</si>
  <si>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</si>
  <si>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</si>
  <si>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</si>
  <si>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</si>
  <si>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</si>
  <si>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</si>
  <si>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</si>
  <si>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</si>
  <si>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</si>
  <si>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</si>
  <si>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</si>
  <si>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</si>
  <si>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</si>
  <si>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</si>
  <si>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</si>
  <si>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</si>
  <si>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</si>
  <si>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</si>
  <si>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</si>
  <si>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</si>
  <si>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</si>
  <si>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</si>
  <si>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</si>
  <si>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</si>
  <si>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</si>
  <si>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</si>
  <si>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</si>
  <si>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</si>
  <si>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</si>
  <si>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</si>
  <si>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</si>
  <si>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</si>
  <si>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</si>
  <si>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</si>
  <si>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</si>
  <si>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</si>
  <si>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</si>
  <si>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</si>
  <si>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</si>
  <si>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</si>
  <si>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</si>
  <si>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</si>
  <si>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</si>
  <si>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</si>
  <si>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</si>
  <si>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</si>
  <si>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</si>
  <si>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</si>
  <si>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</si>
  <si>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</si>
  <si>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</si>
  <si>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</si>
  <si>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</si>
  <si>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</si>
  <si>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</si>
  <si>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</si>
  <si>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</si>
  <si>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</si>
  <si>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</si>
  <si>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</si>
  <si>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</si>
  <si>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</si>
  <si>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</si>
  <si>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</si>
  <si>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</si>
  <si>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</si>
  <si>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</si>
  <si>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</si>
  <si>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</si>
  <si>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</si>
  <si>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</si>
  <si>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</si>
  <si>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</si>
  <si>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</si>
  <si>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</si>
  <si>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</si>
  <si>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</si>
  <si>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</si>
  <si>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</si>
  <si>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</si>
  <si>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</si>
  <si>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</si>
  <si>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</si>
  <si>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</si>
  <si>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</si>
  <si>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</si>
  <si>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</si>
  <si>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</si>
  <si>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</si>
  <si>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</si>
  <si>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</si>
  <si>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</si>
  <si>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</si>
  <si>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</si>
  <si>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</si>
  <si>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</si>
  <si>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</si>
  <si>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</si>
  <si>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</si>
  <si>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</si>
  <si>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</si>
  <si>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</si>
  <si>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</si>
  <si>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</si>
  <si>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</si>
  <si>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</si>
  <si>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</si>
  <si>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</si>
  <si>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</si>
  <si>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</si>
  <si>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</si>
  <si>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</si>
  <si>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</si>
  <si>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</si>
  <si>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</si>
  <si>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</si>
  <si>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</si>
  <si>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</si>
  <si>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</si>
  <si>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</si>
  <si>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</si>
  <si>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</si>
  <si>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</si>
  <si>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</si>
  <si>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</si>
  <si>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</si>
  <si>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</si>
  <si>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</si>
  <si>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</si>
  <si>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</si>
  <si>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</si>
  <si>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</si>
  <si>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</si>
  <si>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</si>
  <si>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</si>
  <si>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</si>
  <si>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</si>
  <si>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</si>
  <si>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</si>
  <si>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</si>
  <si>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</si>
  <si>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</si>
  <si>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</si>
  <si>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</si>
  <si>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</si>
  <si>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</si>
  <si>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</si>
  <si>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</si>
  <si>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</si>
  <si>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</si>
  <si>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</si>
  <si>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</si>
  <si>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</si>
  <si>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</si>
  <si>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</si>
  <si>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</si>
  <si>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</si>
  <si>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</si>
  <si>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</si>
  <si>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</si>
  <si>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</si>
  <si>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</si>
  <si>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</si>
  <si>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</si>
  <si>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</si>
  <si>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</si>
  <si>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</si>
  <si>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</si>
  <si>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</si>
  <si>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</si>
  <si>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</si>
  <si>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</si>
  <si>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</si>
  <si>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</si>
  <si>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</si>
  <si>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</si>
  <si>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</si>
  <si>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</si>
  <si>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</si>
  <si>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</si>
  <si>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</si>
  <si>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</si>
  <si>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</si>
  <si>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</si>
  <si>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</si>
  <si>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</si>
  <si>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</si>
  <si>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</si>
  <si>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</si>
  <si>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</si>
  <si>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</si>
  <si>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</si>
  <si>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</si>
  <si>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</si>
  <si>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</si>
  <si>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</si>
  <si>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</si>
  <si>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</si>
  <si>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</si>
  <si>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</si>
  <si>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</si>
  <si>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</si>
  <si>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</si>
  <si>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</si>
  <si>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</si>
  <si>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</si>
  <si>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</si>
  <si>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</si>
  <si>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</si>
  <si>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</si>
  <si>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</si>
  <si>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</si>
  <si>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</si>
  <si>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</si>
  <si>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</si>
  <si>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</si>
  <si>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</si>
  <si>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</si>
  <si>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</si>
  <si>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</si>
  <si>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</si>
  <si>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</si>
  <si>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</si>
  <si>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</si>
  <si>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</si>
  <si>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</si>
  <si>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</si>
  <si>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</si>
  <si>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</si>
  <si>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</si>
  <si>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</si>
  <si>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</si>
  <si>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</si>
  <si>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</si>
  <si>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</si>
  <si>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</si>
  <si>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</si>
  <si>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</si>
  <si>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</si>
  <si>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</si>
  <si>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</si>
  <si>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</si>
  <si>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</si>
  <si>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</si>
  <si>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</si>
  <si>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</si>
  <si>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</si>
  <si>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</si>
  <si>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</si>
  <si>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</si>
  <si>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</si>
  <si>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</si>
  <si>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</si>
  <si>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</si>
  <si>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</si>
  <si>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</si>
  <si>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</si>
  <si>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</si>
  <si>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</si>
  <si>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</si>
  <si>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</si>
  <si>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</si>
  <si>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</si>
  <si>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</si>
  <si>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</si>
  <si>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</si>
  <si>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</si>
  <si>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</si>
  <si>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</si>
  <si>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</si>
  <si>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</si>
  <si>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</si>
  <si>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</si>
  <si>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</si>
  <si>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</si>
  <si>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</si>
  <si>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</si>
  <si>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</si>
  <si>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</si>
  <si>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</si>
  <si>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</si>
  <si>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</si>
  <si>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</si>
  <si>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</si>
  <si>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</si>
  <si>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</si>
  <si>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</si>
  <si>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</si>
  <si>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</si>
  <si>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</si>
  <si>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</si>
  <si>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</si>
  <si>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</si>
  <si>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</si>
  <si>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</si>
  <si>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</si>
  <si>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</si>
  <si>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</si>
  <si>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</si>
  <si>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</si>
  <si>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</si>
  <si>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</si>
  <si>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</si>
  <si>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</si>
  <si>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</si>
  <si>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</si>
  <si>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</si>
  <si>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</si>
  <si>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</si>
  <si>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</si>
  <si>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</si>
  <si>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</si>
  <si>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</si>
  <si>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</si>
  <si>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</si>
  <si>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</si>
  <si>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</si>
  <si>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</si>
  <si>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</si>
  <si>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</si>
  <si>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</si>
  <si>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</si>
  <si>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</si>
  <si>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</si>
  <si>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</si>
  <si>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</si>
  <si>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</si>
  <si>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</si>
  <si>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</si>
  <si>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</si>
  <si>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</si>
  <si>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</si>
  <si>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</si>
  <si>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</si>
  <si>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</si>
  <si>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</si>
  <si>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</si>
  <si>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</si>
  <si>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</si>
  <si>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</si>
  <si>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</si>
  <si>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</si>
  <si>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</si>
  <si>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</si>
  <si>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</si>
  <si>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</si>
  <si>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</si>
  <si>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</si>
  <si>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</si>
  <si>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</si>
  <si>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</si>
  <si>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</si>
  <si>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</si>
  <si>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</si>
  <si>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</si>
  <si>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</si>
  <si>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</si>
  <si>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</si>
  <si>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</si>
  <si>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</si>
  <si>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</si>
  <si>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</si>
  <si>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</si>
  <si>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</si>
  <si>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</si>
  <si>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</si>
  <si>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</si>
  <si>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</si>
  <si>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</si>
  <si>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</si>
  <si>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</si>
  <si>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</si>
  <si>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</si>
  <si>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</si>
  <si>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</si>
  <si>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</si>
  <si>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</si>
  <si>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</si>
  <si>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</si>
  <si>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</si>
  <si>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</si>
  <si>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</si>
  <si>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</si>
  <si>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</si>
  <si>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</si>
  <si>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</si>
  <si>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</si>
  <si>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</si>
  <si>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</si>
  <si>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</si>
  <si>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</si>
  <si>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</si>
  <si>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</si>
  <si>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</si>
  <si>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</si>
  <si>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</si>
  <si>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</si>
  <si>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</si>
  <si>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</si>
  <si>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</si>
  <si>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</si>
  <si>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</si>
  <si>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</si>
  <si>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</si>
  <si>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</si>
  <si>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</si>
  <si>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</si>
  <si>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</si>
  <si>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</si>
  <si>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</si>
  <si>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</si>
  <si>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</si>
  <si>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</si>
  <si>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</si>
  <si>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</si>
  <si>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</si>
  <si>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</si>
  <si>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</si>
  <si>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</si>
  <si>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</si>
  <si>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</si>
  <si>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</si>
  <si>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</si>
  <si>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</si>
  <si>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</si>
  <si>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</si>
  <si>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</si>
  <si>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</si>
  <si>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</si>
  <si>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</si>
  <si>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</si>
  <si>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</si>
  <si>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</si>
  <si>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</si>
  <si>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</si>
  <si>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</si>
  <si>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</si>
  <si>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</si>
  <si>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</si>
  <si>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</si>
  <si>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</si>
  <si>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</si>
  <si>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</si>
  <si>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</si>
  <si>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</si>
  <si>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</si>
  <si>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</si>
  <si>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</si>
  <si>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</si>
  <si>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</si>
  <si>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</si>
  <si>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</si>
  <si>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</si>
  <si>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</si>
  <si>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</si>
  <si>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</si>
  <si>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</si>
  <si>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</si>
  <si>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</si>
  <si>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</si>
  <si>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</si>
  <si>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</si>
  <si>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</si>
  <si>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</si>
  <si>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</si>
  <si>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</si>
  <si>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</si>
  <si>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</si>
  <si>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</si>
  <si>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</si>
  <si>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</si>
  <si>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</si>
  <si>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</si>
  <si>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</si>
  <si>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</si>
  <si>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</si>
  <si>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</si>
  <si>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</si>
  <si>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</si>
  <si>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</si>
  <si>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</si>
  <si>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</si>
  <si>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</si>
  <si>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</si>
  <si>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</si>
  <si>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</si>
  <si>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</si>
  <si>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</si>
  <si>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</si>
  <si>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</si>
  <si>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</si>
  <si>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</si>
  <si>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</si>
  <si>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</si>
  <si>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</si>
  <si>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</si>
  <si>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</si>
  <si>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</si>
  <si>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</si>
  <si>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</si>
  <si>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</si>
  <si>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</si>
  <si>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</si>
  <si>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</si>
  <si>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</si>
  <si>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</si>
  <si>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</si>
  <si>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</si>
  <si>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</si>
  <si>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</si>
  <si>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</si>
  <si>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</si>
  <si>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</si>
  <si>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</si>
  <si>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</si>
  <si>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</si>
  <si>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</si>
  <si>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</si>
  <si>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</si>
  <si>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</si>
  <si>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</si>
  <si>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</si>
  <si>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</si>
  <si>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</si>
  <si>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</si>
  <si>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</si>
  <si>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</si>
  <si>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</si>
  <si>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</si>
  <si>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</si>
  <si>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</si>
  <si>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</si>
  <si>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</si>
  <si>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</si>
  <si>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</si>
  <si>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</si>
  <si>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</si>
  <si>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</si>
  <si>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</si>
  <si>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</si>
  <si>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</si>
  <si>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</si>
  <si>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</si>
  <si>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</si>
  <si>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</si>
  <si>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</si>
  <si>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</si>
  <si>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</si>
  <si>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</si>
  <si>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</si>
  <si>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</si>
  <si>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</si>
  <si>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</si>
  <si>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</si>
  <si>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</si>
  <si>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</si>
  <si>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</si>
  <si>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</si>
  <si>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</si>
  <si>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</si>
  <si>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</si>
  <si>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</si>
  <si>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</si>
  <si>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</si>
  <si>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</si>
  <si>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</si>
  <si>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</si>
  <si>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</si>
  <si>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</si>
  <si>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</si>
  <si>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</si>
  <si>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</si>
  <si>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</si>
  <si>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</si>
  <si>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</si>
  <si>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</si>
  <si>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</si>
  <si>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</si>
  <si>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</si>
  <si>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</si>
  <si>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</si>
  <si>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</si>
  <si>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</si>
  <si>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</si>
  <si>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</si>
  <si>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</si>
  <si>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</si>
  <si>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</si>
  <si>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</si>
  <si>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</si>
  <si>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</si>
  <si>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</si>
  <si>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</si>
  <si>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</si>
  <si>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</si>
  <si>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</si>
  <si>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</si>
  <si>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</si>
  <si>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</si>
  <si>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</si>
  <si>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</si>
  <si>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</si>
  <si>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</si>
  <si>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</si>
  <si>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</si>
  <si>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</si>
  <si>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</si>
  <si>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</si>
  <si>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</si>
  <si>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</si>
  <si>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</si>
  <si>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</si>
  <si>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</si>
  <si>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</si>
  <si>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</si>
  <si>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</si>
  <si>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</si>
  <si>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</si>
  <si>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</si>
  <si>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</si>
  <si>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</si>
  <si>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</si>
  <si>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</si>
  <si>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</si>
  <si>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</si>
  <si>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</si>
  <si>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</si>
  <si>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</si>
  <si>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</si>
  <si>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</si>
  <si>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</si>
  <si>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</si>
  <si>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</si>
  <si>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</si>
  <si>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</si>
  <si>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</si>
  <si>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</si>
  <si>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</si>
  <si>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</si>
  <si>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</si>
  <si>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</si>
  <si>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</si>
  <si>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</si>
  <si>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</si>
  <si>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</si>
  <si>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</si>
  <si>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</si>
  <si>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</si>
  <si>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</si>
  <si>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</si>
  <si>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</si>
  <si>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</si>
  <si>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</si>
  <si>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</si>
  <si>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</si>
  <si>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</si>
  <si>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</si>
  <si>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</si>
  <si>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</si>
  <si>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</si>
  <si>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</si>
  <si>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</si>
  <si>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</si>
  <si>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</si>
  <si>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</si>
  <si>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</si>
  <si>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</si>
  <si>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</si>
  <si>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</si>
  <si>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</si>
  <si>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</si>
  <si>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</si>
  <si>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</si>
  <si>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</si>
  <si>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</si>
  <si>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</si>
  <si>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</si>
  <si>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</si>
  <si>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</si>
  <si>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</si>
  <si>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</si>
  <si>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</si>
  <si>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</si>
  <si>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</si>
  <si>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</si>
  <si>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</si>
  <si>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</si>
  <si>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</si>
  <si>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</si>
  <si>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</si>
  <si>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</si>
  <si>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</si>
  <si>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</si>
  <si>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</si>
  <si>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</si>
  <si>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</si>
  <si>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</si>
  <si>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</si>
  <si>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</si>
  <si>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</si>
  <si>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</si>
  <si>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</si>
  <si>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</si>
  <si>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</si>
  <si>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</si>
  <si>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</si>
  <si>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</si>
  <si>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</si>
  <si>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</si>
  <si>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</si>
  <si>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</si>
  <si>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</si>
  <si>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</si>
  <si>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</si>
  <si>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</si>
  <si>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</si>
  <si>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</si>
  <si>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</si>
  <si>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</si>
  <si>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</si>
  <si>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</si>
  <si>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</si>
  <si>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</si>
  <si>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</si>
  <si>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</si>
  <si>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</si>
  <si>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</si>
  <si>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</si>
  <si>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</si>
  <si>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</si>
  <si>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</si>
  <si>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</si>
  <si>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</si>
  <si>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</si>
  <si>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</si>
  <si>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</si>
  <si>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</si>
  <si>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</si>
  <si>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</si>
  <si>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</si>
  <si>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</si>
  <si>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</si>
  <si>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</si>
  <si>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</si>
  <si>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</si>
  <si>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</si>
  <si>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</si>
  <si>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</si>
  <si>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</si>
  <si>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</si>
  <si>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</si>
  <si>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</si>
  <si>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</si>
  <si>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</si>
  <si>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</si>
  <si>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</si>
  <si>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</si>
  <si>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</si>
  <si>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</si>
  <si>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</si>
  <si>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</si>
  <si>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</si>
  <si>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</si>
  <si>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</si>
  <si>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</si>
  <si>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</si>
  <si>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</si>
  <si>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</si>
  <si>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</si>
  <si>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</si>
  <si>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</si>
  <si>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</si>
  <si>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</si>
  <si>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</si>
  <si>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</si>
  <si>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</si>
  <si>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</si>
  <si>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</si>
  <si>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</si>
  <si>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</si>
  <si>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</si>
  <si>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</si>
  <si>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</si>
  <si>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</si>
  <si>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</si>
  <si>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</si>
  <si>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</si>
  <si>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</si>
  <si>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</si>
  <si>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</si>
  <si>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</si>
  <si>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</si>
  <si>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</si>
  <si>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</si>
  <si>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</si>
  <si>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</si>
  <si>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</si>
  <si>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</si>
  <si>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</si>
  <si>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</si>
  <si>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</si>
  <si>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</si>
  <si>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</si>
  <si>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</si>
  <si>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</si>
  <si>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</si>
  <si>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</si>
  <si>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</si>
  <si>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</si>
  <si>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</si>
  <si>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</si>
  <si>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</si>
  <si>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</si>
  <si>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</si>
  <si>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</si>
  <si>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</si>
  <si>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</si>
  <si>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</si>
  <si>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</si>
  <si>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</si>
  <si>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</si>
  <si>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</si>
  <si>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</si>
  <si>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</si>
  <si>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</si>
  <si>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</si>
  <si>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</si>
  <si>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</si>
  <si>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</si>
  <si>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</si>
  <si>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</si>
  <si>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</si>
  <si>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</si>
  <si>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</si>
  <si>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</si>
  <si>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</si>
  <si>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</si>
  <si>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</si>
  <si>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</si>
  <si>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</si>
  <si>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</si>
  <si>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</si>
  <si>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</si>
  <si>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</si>
  <si>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</si>
  <si>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</si>
  <si>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</si>
  <si>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</si>
  <si>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</si>
  <si>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</si>
  <si>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</si>
  <si>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</si>
  <si>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</si>
  <si>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</si>
  <si>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</si>
  <si>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</si>
  <si>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</si>
  <si>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</si>
  <si>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</si>
  <si>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</si>
  <si>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</si>
  <si>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</si>
  <si>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</si>
  <si>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</si>
  <si>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</si>
  <si>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</si>
  <si>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</si>
  <si>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</si>
  <si>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</si>
  <si>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</si>
  <si>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</si>
  <si>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</si>
  <si>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</si>
  <si>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</si>
  <si>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</si>
  <si>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</si>
  <si>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</si>
  <si>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</si>
  <si>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</si>
  <si>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</si>
  <si>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</si>
  <si>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</si>
  <si>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</si>
  <si>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</si>
  <si>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</si>
  <si>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</si>
  <si>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</si>
  <si>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</si>
  <si>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</si>
  <si>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</si>
  <si>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</si>
  <si>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</si>
  <si>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</si>
  <si>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</si>
  <si>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</si>
  <si>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</si>
  <si>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</si>
  <si>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</si>
  <si>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</si>
  <si>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</si>
  <si>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</si>
  <si>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</si>
  <si>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</si>
  <si>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</si>
  <si>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</si>
  <si>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</si>
  <si>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</si>
  <si>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</si>
  <si>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</si>
  <si>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</si>
  <si>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</si>
  <si>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</si>
  <si>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</si>
  <si>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</si>
  <si>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</si>
  <si>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</si>
  <si>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</si>
  <si>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</si>
  <si>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</si>
  <si>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</si>
  <si>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</si>
  <si>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</si>
  <si>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</si>
  <si>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</si>
  <si>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</si>
  <si>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</si>
  <si>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</si>
  <si>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</si>
  <si>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</si>
  <si>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</si>
  <si>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</si>
  <si>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</si>
  <si>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</si>
  <si>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</si>
  <si>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</si>
  <si>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</si>
  <si>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</si>
  <si>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</si>
  <si>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</si>
  <si>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</si>
  <si>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</si>
  <si>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</si>
  <si>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</si>
  <si>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</si>
  <si>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</si>
  <si>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</si>
  <si>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</si>
  <si>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</si>
  <si>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</si>
  <si>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</si>
  <si>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</si>
  <si>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</si>
  <si>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</si>
  <si>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</si>
  <si>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</si>
  <si>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</si>
  <si>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</si>
  <si>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</si>
  <si>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</si>
  <si>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</si>
  <si>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</si>
  <si>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</si>
  <si>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</si>
  <si>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</si>
  <si>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</si>
  <si>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</si>
  <si>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</si>
  <si>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</si>
  <si>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</si>
  <si>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</si>
  <si>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</si>
  <si>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</si>
  <si>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</si>
  <si>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</si>
  <si>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</si>
  <si>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</si>
  <si>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</si>
  <si>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</si>
  <si>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</si>
  <si>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</si>
  <si>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</si>
  <si>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</si>
  <si>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</si>
  <si>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</si>
  <si>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</si>
  <si>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</si>
  <si>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</si>
  <si>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</si>
  <si>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</si>
  <si>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</si>
  <si>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</si>
  <si>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</si>
  <si>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</si>
  <si>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</si>
  <si>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</si>
  <si>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</si>
  <si>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</si>
  <si>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</si>
  <si>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</si>
  <si>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</si>
  <si>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</si>
  <si>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</si>
  <si>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</si>
  <si>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</si>
  <si>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</si>
  <si>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</si>
  <si>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</si>
  <si>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</si>
  <si>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</si>
  <si>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</si>
  <si>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</si>
  <si>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</si>
  <si>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</si>
  <si>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</si>
  <si>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</si>
  <si>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</si>
  <si>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</si>
  <si>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</si>
  <si>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</si>
  <si>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</si>
  <si>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</si>
  <si>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</si>
  <si>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</si>
  <si>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</si>
  <si>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</si>
  <si>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</si>
  <si>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</si>
  <si>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</si>
  <si>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</si>
  <si>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</si>
  <si>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</si>
  <si>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</si>
  <si>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</si>
  <si>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</si>
  <si>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</si>
  <si>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</si>
  <si>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</si>
  <si>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</si>
  <si>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</si>
  <si>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</si>
  <si>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</si>
  <si>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</si>
  <si>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</si>
  <si>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</si>
  <si>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</si>
  <si>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</si>
  <si>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</si>
  <si>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</si>
  <si>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</si>
  <si>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</si>
  <si>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</si>
  <si>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</si>
  <si>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</si>
  <si>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</si>
  <si>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</si>
  <si>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</si>
  <si>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</si>
  <si>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</si>
  <si>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</si>
  <si>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</si>
  <si>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</si>
  <si>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</si>
  <si>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</si>
  <si>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</si>
  <si>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</si>
  <si>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</si>
  <si>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</si>
  <si>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</si>
  <si>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</si>
  <si>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</si>
  <si>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</si>
  <si>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</si>
  <si>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</si>
  <si>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</si>
  <si>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</si>
  <si>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</si>
  <si>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</si>
  <si>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</si>
  <si>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</si>
  <si>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</si>
  <si>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</si>
  <si>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</si>
  <si>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</si>
  <si>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</si>
  <si>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</si>
  <si>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</si>
  <si>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</si>
  <si>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</si>
  <si>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</si>
  <si>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</si>
  <si>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</si>
  <si>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</si>
  <si>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</si>
  <si>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</si>
  <si>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</si>
  <si>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</si>
  <si>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</si>
  <si>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</si>
  <si>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</si>
  <si>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</si>
  <si>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</si>
  <si>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</si>
  <si>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</si>
  <si>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</si>
  <si>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</si>
  <si>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</si>
  <si>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</si>
  <si>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</si>
  <si>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</si>
  <si>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</si>
  <si>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</si>
  <si>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</si>
  <si>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</si>
  <si>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</si>
  <si>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</si>
  <si>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</si>
  <si>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</si>
  <si>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</si>
  <si>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</si>
  <si>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</si>
  <si>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</si>
  <si>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</si>
  <si>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</si>
  <si>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</si>
  <si>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</si>
  <si>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</si>
  <si>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</si>
  <si>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</si>
  <si>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</si>
  <si>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</si>
  <si>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</si>
  <si>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</si>
  <si>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</si>
  <si>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</si>
  <si>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</si>
  <si>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</si>
  <si>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</si>
  <si>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</si>
  <si>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</si>
  <si>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</si>
  <si>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</si>
  <si>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</si>
  <si>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</si>
  <si>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</si>
  <si>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</si>
  <si>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</si>
  <si>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</si>
  <si>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</si>
  <si>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</si>
  <si>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</si>
  <si>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</si>
  <si>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</si>
  <si>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</si>
  <si>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</si>
  <si>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</si>
  <si>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</si>
  <si>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</si>
  <si>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</si>
  <si>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</si>
  <si>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</si>
  <si>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</si>
  <si>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</si>
  <si>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</si>
  <si>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</si>
  <si>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</si>
  <si>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</si>
  <si>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</si>
  <si>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</si>
  <si>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</si>
  <si>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</si>
  <si>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</si>
  <si>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</si>
  <si>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</si>
  <si>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</si>
  <si>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</si>
  <si>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</si>
  <si>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</si>
  <si>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</si>
  <si>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</si>
  <si>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</si>
  <si>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</si>
  <si>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</si>
  <si>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</si>
  <si>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</si>
  <si>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</si>
  <si>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</si>
  <si>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</si>
  <si>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</si>
  <si>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</si>
  <si>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</si>
  <si>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</si>
  <si>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</si>
  <si>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</si>
  <si>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</si>
  <si>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</si>
  <si>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</si>
  <si>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</si>
  <si>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</si>
  <si>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</si>
  <si>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</si>
  <si>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</si>
  <si>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</si>
  <si>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</si>
  <si>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</si>
  <si>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</si>
  <si>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</si>
  <si>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</si>
  <si>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</si>
  <si>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</si>
  <si>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</si>
  <si>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</si>
  <si>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</si>
  <si>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</si>
  <si>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</si>
  <si>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</si>
  <si>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</si>
  <si>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</si>
  <si>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</si>
  <si>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</si>
  <si>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</si>
  <si>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</si>
  <si>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</si>
  <si>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</si>
  <si>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</si>
  <si>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</si>
  <si>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</si>
  <si>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</si>
  <si>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</si>
  <si>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</si>
  <si>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</si>
  <si>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</si>
  <si>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</si>
  <si>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</si>
  <si>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</si>
  <si>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</si>
  <si>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</si>
  <si>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</si>
  <si>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</si>
  <si>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</si>
  <si>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</si>
  <si>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</si>
  <si>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</si>
  <si>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</si>
  <si>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</si>
  <si>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</si>
  <si>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</si>
  <si>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</si>
  <si>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</si>
  <si>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</si>
  <si>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</si>
  <si>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</si>
  <si>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</si>
  <si>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</si>
  <si>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</si>
  <si>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</si>
  <si>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</si>
  <si>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</si>
  <si>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</si>
  <si>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</si>
  <si>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</si>
  <si>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</si>
  <si>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</si>
  <si>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</si>
  <si>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</si>
  <si>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</si>
  <si>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</si>
  <si>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</si>
  <si>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</si>
  <si>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</si>
  <si>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</si>
  <si>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</si>
  <si>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</si>
  <si>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</si>
  <si>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</si>
  <si>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</si>
  <si>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</si>
  <si>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</si>
  <si>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</si>
  <si>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</si>
  <si>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</si>
  <si>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</si>
  <si>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</si>
  <si>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</si>
  <si>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</si>
  <si>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</si>
  <si>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</si>
  <si>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</si>
  <si>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</si>
  <si>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</si>
  <si>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</si>
  <si>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</si>
  <si>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</si>
  <si>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</si>
  <si>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</si>
  <si>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</si>
  <si>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</si>
  <si>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</si>
  <si>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</si>
  <si>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</si>
  <si>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</si>
  <si>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</si>
  <si>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</si>
  <si>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</si>
  <si>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</si>
  <si>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</si>
  <si>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</si>
  <si>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</si>
  <si>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</si>
  <si>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</si>
  <si>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</si>
  <si>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</si>
  <si>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</si>
  <si>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</si>
  <si>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</si>
  <si>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</si>
  <si>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</si>
  <si>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</si>
  <si>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</si>
  <si>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</si>
  <si>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</si>
  <si>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</si>
  <si>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</si>
  <si>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</si>
  <si>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</si>
  <si>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</si>
  <si>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</si>
  <si>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</si>
  <si>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</si>
  <si>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</si>
  <si>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</si>
  <si>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</si>
  <si>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</si>
  <si>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</si>
  <si>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</si>
  <si>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</si>
  <si>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</si>
  <si>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</si>
  <si>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</si>
  <si>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</si>
  <si>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</si>
  <si>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</si>
  <si>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</si>
  <si>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</si>
  <si>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</si>
  <si>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</si>
  <si>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</si>
  <si>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</si>
  <si>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</si>
  <si>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</si>
  <si>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</si>
  <si>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</si>
  <si>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</si>
  <si>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</si>
  <si>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</si>
  <si>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</si>
  <si>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</si>
  <si>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</si>
  <si>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</si>
  <si>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</si>
  <si>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</si>
  <si>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</si>
  <si>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</si>
  <si>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</si>
  <si>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</si>
  <si>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</si>
  <si>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</si>
  <si>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</si>
  <si>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</si>
  <si>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</si>
  <si>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</si>
  <si>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</si>
  <si>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</si>
  <si>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</si>
  <si>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</si>
  <si>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</si>
  <si>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</si>
  <si>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</si>
  <si>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</si>
  <si>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</si>
  <si>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</si>
  <si>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</si>
  <si>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</si>
  <si>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</si>
  <si>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</si>
  <si>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</si>
  <si>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</si>
  <si>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</si>
  <si>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</si>
  <si>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</si>
  <si>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</si>
  <si>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</si>
  <si>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</si>
  <si>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</si>
  <si>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</si>
  <si>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</si>
  <si>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</si>
  <si>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</si>
  <si>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</si>
  <si>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</si>
  <si>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</si>
  <si>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</si>
  <si>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</si>
  <si>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</si>
  <si>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</si>
  <si>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</si>
  <si>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</si>
  <si>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</si>
  <si>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</si>
  <si>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</si>
  <si>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</si>
  <si>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</si>
  <si>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</si>
  <si>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</si>
  <si>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</si>
  <si>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</si>
  <si>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</si>
  <si>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</si>
  <si>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</si>
  <si>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</si>
  <si>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</si>
  <si>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</si>
  <si>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</si>
  <si>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</si>
  <si>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</si>
  <si>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</si>
  <si>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</si>
  <si>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</si>
  <si>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</si>
  <si>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</si>
  <si>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</si>
  <si>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</si>
  <si>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</si>
  <si>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</si>
  <si>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</si>
  <si>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</si>
  <si>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</si>
  <si>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</si>
  <si>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</si>
  <si>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</si>
  <si>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</si>
  <si>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</si>
  <si>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</si>
  <si>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</si>
  <si>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</si>
  <si>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</si>
  <si>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</si>
  <si>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</si>
  <si>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</si>
  <si>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</si>
  <si>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</si>
  <si>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</si>
  <si>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</si>
  <si>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</si>
  <si>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</si>
  <si>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</si>
  <si>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</si>
  <si>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</si>
  <si>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</si>
  <si>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</si>
  <si>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</si>
  <si>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</si>
  <si>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</si>
  <si>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</si>
  <si>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</si>
  <si>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</si>
  <si>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</si>
  <si>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</si>
  <si>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</si>
  <si>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</si>
  <si>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</si>
  <si>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</si>
  <si>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</si>
  <si>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</si>
  <si>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</si>
  <si>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</si>
  <si>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</si>
  <si>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</si>
  <si>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</si>
  <si>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</si>
  <si>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</si>
  <si>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</si>
  <si>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</si>
  <si>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</si>
  <si>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</si>
  <si>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</si>
  <si>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</si>
  <si>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</si>
  <si>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</si>
  <si>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</si>
  <si>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</si>
  <si>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</si>
  <si>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</si>
  <si>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</si>
  <si>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</si>
  <si>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</si>
  <si>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</si>
  <si>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</si>
  <si>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</si>
  <si>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</si>
  <si>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</si>
  <si>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</si>
  <si>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</si>
  <si>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</si>
  <si>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</si>
  <si>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</si>
  <si>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</si>
  <si>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</si>
  <si>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</si>
  <si>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</si>
  <si>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</si>
  <si>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</si>
  <si>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</si>
  <si>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</si>
  <si>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</si>
  <si>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</si>
  <si>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</si>
  <si>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</si>
  <si>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</si>
  <si>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</si>
  <si>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</si>
  <si>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</si>
  <si>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</si>
  <si>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</si>
  <si>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</si>
  <si>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</si>
  <si>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</si>
  <si>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</si>
  <si>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</si>
  <si>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</si>
  <si>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</si>
  <si>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</si>
  <si>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</si>
  <si>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</si>
  <si>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</si>
  <si>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</si>
  <si>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</si>
  <si>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</si>
  <si>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</si>
  <si>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</si>
  <si>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</si>
  <si>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</si>
  <si>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</si>
  <si>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</si>
  <si>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</si>
  <si>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</si>
  <si>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</si>
  <si>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</si>
  <si>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</si>
  <si>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</si>
  <si>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</si>
  <si>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</si>
  <si>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</si>
  <si>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</si>
  <si>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</si>
  <si>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</si>
  <si>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</si>
  <si>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</si>
  <si>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</si>
  <si>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</si>
  <si>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</si>
  <si>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</si>
  <si>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</si>
  <si>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</si>
  <si>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</si>
  <si>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</si>
  <si>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</si>
  <si>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</si>
  <si>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</si>
  <si>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</si>
  <si>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</si>
  <si>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</si>
  <si>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</si>
  <si>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</si>
  <si>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</si>
  <si>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</si>
  <si>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</si>
  <si>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</si>
  <si>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</si>
  <si>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</si>
  <si>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</si>
  <si>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</si>
  <si>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</si>
  <si>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</si>
  <si>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</si>
  <si>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</si>
  <si>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</si>
  <si>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</si>
  <si>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</si>
  <si>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</si>
  <si>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</si>
  <si>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</si>
  <si>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</si>
  <si>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</si>
  <si>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</si>
  <si>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</si>
  <si>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</si>
  <si>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</si>
  <si>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</si>
  <si>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</si>
  <si>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</si>
  <si>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</si>
  <si>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</si>
  <si>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</si>
  <si>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</si>
  <si>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</si>
  <si>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</si>
  <si>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</si>
  <si>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</si>
  <si>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</si>
  <si>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</si>
  <si>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</si>
  <si>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</si>
  <si>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</si>
  <si>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</si>
  <si>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</si>
  <si>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</si>
  <si>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</si>
  <si>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</si>
  <si>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</si>
  <si>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</si>
  <si>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</si>
  <si>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</si>
  <si>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</si>
  <si>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</si>
  <si>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</si>
  <si>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</si>
  <si>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</si>
  <si>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</si>
  <si>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</si>
  <si>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</si>
  <si>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</si>
  <si>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</si>
  <si>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</si>
  <si>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</si>
  <si>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</si>
  <si>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</si>
  <si>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</si>
  <si>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</si>
  <si>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</si>
  <si>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</si>
  <si>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</si>
  <si>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</si>
  <si>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</si>
  <si>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</si>
  <si>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</si>
  <si>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</si>
  <si>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</si>
  <si>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</si>
  <si>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</si>
  <si>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</si>
  <si>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</si>
  <si>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</si>
  <si>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</si>
  <si>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</si>
  <si>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</si>
  <si>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</si>
  <si>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</si>
  <si>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</si>
  <si>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</si>
  <si>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</si>
  <si>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</si>
  <si>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</si>
  <si>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</si>
  <si>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</si>
  <si>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</si>
  <si>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</si>
  <si>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</si>
  <si>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</si>
  <si>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</si>
  <si>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</si>
  <si>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</si>
  <si>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</si>
  <si>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</si>
  <si>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</si>
  <si>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</si>
  <si>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</si>
  <si>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</si>
  <si>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</si>
  <si>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</si>
  <si>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</si>
  <si>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</si>
  <si>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</si>
  <si>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</si>
  <si>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</si>
  <si>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</si>
  <si>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</si>
  <si>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</si>
  <si>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</si>
  <si>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</si>
  <si>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</si>
  <si>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</si>
  <si>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</si>
  <si>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</si>
  <si>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</si>
  <si>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</si>
  <si>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</si>
  <si>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</si>
  <si>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</si>
  <si>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</si>
  <si>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</si>
  <si>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</si>
  <si>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</si>
  <si>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</si>
  <si>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</si>
  <si>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</si>
  <si>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</si>
  <si>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</si>
  <si>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</si>
  <si>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</si>
  <si>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</si>
  <si>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</si>
  <si>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</si>
  <si>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</si>
  <si>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</si>
  <si>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</si>
  <si>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</si>
  <si>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</si>
  <si>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</si>
  <si>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</si>
  <si>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</si>
  <si>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</si>
  <si>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</si>
  <si>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</si>
  <si>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</si>
  <si>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</si>
  <si>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</si>
  <si>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</si>
  <si>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</si>
  <si>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</si>
  <si>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</si>
  <si>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</si>
  <si>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</si>
  <si>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</si>
  <si>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</si>
  <si>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</si>
  <si>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</si>
  <si>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</si>
  <si>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</si>
  <si>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</si>
  <si>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</si>
  <si>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</si>
  <si>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</si>
  <si>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</si>
  <si>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</si>
  <si>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</si>
  <si>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</si>
  <si>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</si>
  <si>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</si>
  <si>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</si>
  <si>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</si>
  <si>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</si>
  <si>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</si>
  <si>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</si>
  <si>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</si>
  <si>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</si>
  <si>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</si>
  <si>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</si>
  <si>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</si>
  <si>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</si>
  <si>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</si>
  <si>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</si>
  <si>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</si>
  <si>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</si>
  <si>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</si>
  <si>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</si>
  <si>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</si>
  <si>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</si>
  <si>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</si>
  <si>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</si>
  <si>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</si>
  <si>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</si>
  <si>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</si>
  <si>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</si>
  <si>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</si>
  <si>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</si>
  <si>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</si>
  <si>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</si>
  <si>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</si>
  <si>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</si>
  <si>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</si>
  <si>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</si>
  <si>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</si>
  <si>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</si>
  <si>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</si>
  <si>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</si>
  <si>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</si>
  <si>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</si>
  <si>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</si>
  <si>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</si>
  <si>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</si>
  <si>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</si>
  <si>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</si>
  <si>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</si>
  <si>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</si>
  <si>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</si>
  <si>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</si>
  <si>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</si>
  <si>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</si>
  <si>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</si>
  <si>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</si>
  <si>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</si>
  <si>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</si>
  <si>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</si>
  <si>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</si>
  <si>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</si>
  <si>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</si>
  <si>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</si>
  <si>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</si>
  <si>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</si>
  <si>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</si>
  <si>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</si>
  <si>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</si>
  <si>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</si>
  <si>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</si>
  <si>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</si>
  <si>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</si>
  <si>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</si>
  <si>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</si>
  <si>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</si>
  <si>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</si>
  <si>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</si>
  <si>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</si>
  <si>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</si>
  <si>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</si>
  <si>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</si>
  <si>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</si>
  <si>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</si>
  <si>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</si>
  <si>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</si>
  <si>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</si>
  <si>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</si>
  <si>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</si>
  <si>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</si>
  <si>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</si>
  <si>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</si>
  <si>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</si>
  <si>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</si>
  <si>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</si>
  <si>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</si>
  <si>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</si>
  <si>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</si>
  <si>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</si>
  <si>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</si>
  <si>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</si>
  <si>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</si>
  <si>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</si>
  <si>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</si>
  <si>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</si>
  <si>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</si>
  <si>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</si>
  <si>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</si>
  <si>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</si>
  <si>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</si>
  <si>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</si>
  <si>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</si>
  <si>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</si>
  <si>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</si>
  <si>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</si>
  <si>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</si>
  <si>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</si>
  <si>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</si>
  <si>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</si>
  <si>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</si>
  <si>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</si>
  <si>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</si>
  <si>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</si>
  <si>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</si>
  <si>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</si>
  <si>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</si>
  <si>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</si>
  <si>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</si>
  <si>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</si>
  <si>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</si>
  <si>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</si>
  <si>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</si>
  <si>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</si>
  <si>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</si>
  <si>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</si>
  <si>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</si>
  <si>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</si>
  <si>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</si>
  <si>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</si>
  <si>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</si>
  <si>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</si>
  <si>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</si>
  <si>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</si>
  <si>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</si>
  <si>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</si>
  <si>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</si>
  <si>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</si>
  <si>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</si>
  <si>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</si>
  <si>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</si>
  <si>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</si>
  <si>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</si>
  <si>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</si>
  <si>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</si>
  <si>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</si>
  <si>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</si>
  <si>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</si>
  <si>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</si>
  <si>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</si>
  <si>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</si>
  <si>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</si>
  <si>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</si>
  <si>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</si>
  <si>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</si>
  <si>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</si>
  <si>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</si>
  <si>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</si>
  <si>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</si>
  <si>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</si>
  <si>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</si>
  <si>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</si>
  <si>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</si>
  <si>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</si>
  <si>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</si>
  <si>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</si>
  <si>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</si>
  <si>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</si>
  <si>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</si>
  <si>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</si>
  <si>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</si>
  <si>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</si>
  <si>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</si>
  <si>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</si>
  <si>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</si>
  <si>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</si>
  <si>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</si>
  <si>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</si>
  <si>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</si>
  <si>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</si>
  <si>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</si>
  <si>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</si>
  <si>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</si>
  <si>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</si>
  <si>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</si>
  <si>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</si>
  <si>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</si>
  <si>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</si>
  <si>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</si>
  <si>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</si>
  <si>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</si>
  <si>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</si>
  <si>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</si>
  <si>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</si>
  <si>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</si>
  <si>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</si>
  <si>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</si>
  <si>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</si>
  <si>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</si>
  <si>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</si>
  <si>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</si>
  <si>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</si>
  <si>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</si>
  <si>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</si>
  <si>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</si>
  <si>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</si>
  <si>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</si>
  <si>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</si>
  <si>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</si>
  <si>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</si>
  <si>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</si>
  <si>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</si>
  <si>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</si>
  <si>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</si>
  <si>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</si>
  <si>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</si>
  <si>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</si>
  <si>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</si>
  <si>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</si>
  <si>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</si>
  <si>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</si>
  <si>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</si>
  <si>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</si>
  <si>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</si>
  <si>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</si>
  <si>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</si>
  <si>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</si>
  <si>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</si>
  <si>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</si>
  <si>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</si>
  <si>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</si>
  <si>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</si>
  <si>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</si>
  <si>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</si>
  <si>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</si>
  <si>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</si>
  <si>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</si>
  <si>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</si>
  <si>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</si>
  <si>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</si>
  <si>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</si>
  <si>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</si>
  <si>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</si>
  <si>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</si>
  <si>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</si>
  <si>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</si>
  <si>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</si>
  <si>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</si>
  <si>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</si>
  <si>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</si>
  <si>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</si>
  <si>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</si>
  <si>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</si>
  <si>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</si>
  <si>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</si>
  <si>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</si>
  <si>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</si>
  <si>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</si>
  <si>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</si>
  <si>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</si>
  <si>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</si>
  <si>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</si>
  <si>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</si>
  <si>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</si>
  <si>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</si>
  <si>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</si>
  <si>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</si>
  <si>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</si>
  <si>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</si>
  <si>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</si>
  <si>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</si>
  <si>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</si>
  <si>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</si>
  <si>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</si>
  <si>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</si>
  <si>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</si>
  <si>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</si>
  <si>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</si>
  <si>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</si>
  <si>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</si>
  <si>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</si>
  <si>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</si>
  <si>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</si>
  <si>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</si>
  <si>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</si>
  <si>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</si>
  <si>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</si>
  <si>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</si>
  <si>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</si>
  <si>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</si>
  <si>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</si>
  <si>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</si>
  <si>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</si>
  <si>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</si>
  <si>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</si>
  <si>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</si>
  <si>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</si>
  <si>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</si>
  <si>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</si>
  <si>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</si>
  <si>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</si>
  <si>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</si>
  <si>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</si>
  <si>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</si>
  <si>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</si>
  <si>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</si>
  <si>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</si>
  <si>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</si>
  <si>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</si>
  <si>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</si>
  <si>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</si>
  <si>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</si>
  <si>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</si>
  <si>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</si>
  <si>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</si>
  <si>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</si>
  <si>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</si>
  <si>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</si>
  <si>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</si>
  <si>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</si>
  <si>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</si>
  <si>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</si>
  <si>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</si>
  <si>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</si>
  <si>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</si>
  <si>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</si>
  <si>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</si>
  <si>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</si>
  <si>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</si>
  <si>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</si>
  <si>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</si>
  <si>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</si>
  <si>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</si>
  <si>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</si>
  <si>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</si>
  <si>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</si>
  <si>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</si>
  <si>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</si>
  <si>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</si>
  <si>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</si>
  <si>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</si>
  <si>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</si>
  <si>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</si>
  <si>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</si>
  <si>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</si>
  <si>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</si>
  <si>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</si>
  <si>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</si>
  <si>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</si>
  <si>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</si>
  <si>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</si>
  <si>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</si>
  <si>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</si>
  <si>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</si>
  <si>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</si>
  <si>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</si>
  <si>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</si>
  <si>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</si>
  <si>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</si>
  <si>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</si>
  <si>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</si>
  <si>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</si>
  <si>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</si>
  <si>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</si>
  <si>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</si>
  <si>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</si>
  <si>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</si>
  <si>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</si>
  <si>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</si>
  <si>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</si>
  <si>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</si>
  <si>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</si>
  <si>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</si>
  <si>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</si>
  <si>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</si>
  <si>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</si>
  <si>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</si>
  <si>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</si>
  <si>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</si>
  <si>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</si>
  <si>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</si>
  <si>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</si>
  <si>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</si>
  <si>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</si>
  <si>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</si>
  <si>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</si>
  <si>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</si>
  <si>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</si>
  <si>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</si>
  <si>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</si>
  <si>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</si>
  <si>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</si>
  <si>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</si>
  <si>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</si>
  <si>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</si>
  <si>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</si>
  <si>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</si>
  <si>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</si>
  <si>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</si>
  <si>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</si>
  <si>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</si>
  <si>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</si>
  <si>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</si>
  <si>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</si>
  <si>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</si>
  <si>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</si>
  <si>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</si>
  <si>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</si>
  <si>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</si>
  <si>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</si>
  <si>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</si>
  <si>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</si>
  <si>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</si>
  <si>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</si>
  <si>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</si>
  <si>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</si>
  <si>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</si>
  <si>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</si>
  <si>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</si>
  <si>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</si>
  <si>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</si>
  <si>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</si>
  <si>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</si>
  <si>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</si>
  <si>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</si>
  <si>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</si>
  <si>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</si>
  <si>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</si>
  <si>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</si>
  <si>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</si>
  <si>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</si>
  <si>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</si>
  <si>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</si>
  <si>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</si>
  <si>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</si>
  <si>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</si>
  <si>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</si>
  <si>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</si>
  <si>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</si>
  <si>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</si>
  <si>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</si>
  <si>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</si>
  <si>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</si>
  <si>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</si>
  <si>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</si>
  <si>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</si>
  <si>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</si>
  <si>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</si>
  <si>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</si>
  <si>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</si>
  <si>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</si>
  <si>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</si>
  <si>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</si>
  <si>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</si>
  <si>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</si>
  <si>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</si>
  <si>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</si>
  <si>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</si>
  <si>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</si>
  <si>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</si>
  <si>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</si>
  <si>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</si>
  <si>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</si>
  <si>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</si>
  <si>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</si>
  <si>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</si>
  <si>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</si>
  <si>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</si>
  <si>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</si>
  <si>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</si>
  <si>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</si>
  <si>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</si>
  <si>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</si>
  <si>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</si>
  <si>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</si>
  <si>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</si>
  <si>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</si>
  <si>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</si>
  <si>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</si>
  <si>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</si>
  <si>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</si>
  <si>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</si>
  <si>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</si>
  <si>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</si>
  <si>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</si>
  <si>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</si>
  <si>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</si>
  <si>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</si>
  <si>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</si>
  <si>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</si>
  <si>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</si>
  <si>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</si>
  <si>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</si>
  <si>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</si>
  <si>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</si>
  <si>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</si>
  <si>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</si>
  <si>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</si>
  <si>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</si>
  <si>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</si>
  <si>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</si>
  <si>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</si>
  <si>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</si>
  <si>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</si>
  <si>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</si>
  <si>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</si>
  <si>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</si>
  <si>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</si>
  <si>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</si>
  <si>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</si>
  <si>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</si>
  <si>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</si>
  <si>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</si>
  <si>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</si>
  <si>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</si>
  <si>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</si>
  <si>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</si>
  <si>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</si>
  <si>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</si>
  <si>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</si>
  <si>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</si>
  <si>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</si>
  <si>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</si>
  <si>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</si>
  <si>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</si>
  <si>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</si>
  <si>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</si>
  <si>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</si>
  <si>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</si>
  <si>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</si>
  <si>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</si>
  <si>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</si>
  <si>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</si>
  <si>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</si>
  <si>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</si>
  <si>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</si>
  <si>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</si>
  <si>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</si>
  <si>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</si>
  <si>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</si>
  <si>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</si>
  <si>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</si>
  <si>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</si>
  <si>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</si>
  <si>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</si>
  <si>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</si>
  <si>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</si>
  <si>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</si>
  <si>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</si>
  <si>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</si>
  <si>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</si>
  <si>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</si>
  <si>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</si>
  <si>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</si>
  <si>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</si>
  <si>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</si>
  <si>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</si>
  <si>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</si>
  <si>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</si>
  <si>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</si>
  <si>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</si>
  <si>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</si>
  <si>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</si>
  <si>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</si>
  <si>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</si>
  <si>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</si>
  <si>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</si>
  <si>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</si>
  <si>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</si>
  <si>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</si>
  <si>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</si>
  <si>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</si>
  <si>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</si>
  <si>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</si>
  <si>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</si>
  <si>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</si>
  <si>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</si>
  <si>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</si>
  <si>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</si>
  <si>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</si>
  <si>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</si>
  <si>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</si>
  <si>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</si>
  <si>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</si>
  <si>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</si>
  <si>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</si>
  <si>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</si>
  <si>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</si>
  <si>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</si>
  <si>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</si>
  <si>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</si>
  <si>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</si>
  <si>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</si>
  <si>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</si>
  <si>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</si>
  <si>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</si>
  <si>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</si>
  <si>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</si>
  <si>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</si>
  <si>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</si>
  <si>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</si>
  <si>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</si>
  <si>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</si>
  <si>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</si>
  <si>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</si>
  <si>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</si>
  <si>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</si>
  <si>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</si>
  <si>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</si>
  <si>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</si>
  <si>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</si>
  <si>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</si>
  <si>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</si>
  <si>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</si>
  <si>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</si>
  <si>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</si>
  <si>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</si>
  <si>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</si>
  <si>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</si>
  <si>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</si>
  <si>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</si>
  <si>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</si>
  <si>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</si>
  <si>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</si>
  <si>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</si>
  <si>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</si>
  <si>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</si>
  <si>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</si>
  <si>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</si>
  <si>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</si>
  <si>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</si>
  <si>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</si>
  <si>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</si>
  <si>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</si>
  <si>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</si>
  <si>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</si>
  <si>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</si>
  <si>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</si>
  <si>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</si>
  <si>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</si>
  <si>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</si>
  <si>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</si>
  <si>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</si>
  <si>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</si>
  <si>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</si>
  <si>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</si>
  <si>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</si>
  <si>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</si>
  <si>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</si>
  <si>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</si>
  <si>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</si>
  <si>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</si>
  <si>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</si>
  <si>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</si>
  <si>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</si>
  <si>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</si>
  <si>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</si>
  <si>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</si>
  <si>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</si>
  <si>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</si>
  <si>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</si>
  <si>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</si>
  <si>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</si>
  <si>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</si>
  <si>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</si>
  <si>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</si>
  <si>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</si>
  <si>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</si>
  <si>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</si>
  <si>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</si>
  <si>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</si>
  <si>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</si>
  <si>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</si>
  <si>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</si>
  <si>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</si>
  <si>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</si>
  <si>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</si>
  <si>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</si>
  <si>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</si>
  <si>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</si>
  <si>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</si>
  <si>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</si>
  <si>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</si>
  <si>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</si>
  <si>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</si>
  <si>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</si>
  <si>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</si>
  <si>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</si>
  <si>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</si>
  <si>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</si>
  <si>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</si>
  <si>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</si>
  <si>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</si>
  <si>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</si>
  <si>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</si>
  <si>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</si>
  <si>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</si>
  <si>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</si>
  <si>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</si>
  <si>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</si>
  <si>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</si>
  <si>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</si>
  <si>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</si>
  <si>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</si>
  <si>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</si>
  <si>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</si>
  <si>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</si>
  <si>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</si>
  <si>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</si>
  <si>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</si>
  <si>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</si>
  <si>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</si>
  <si>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</si>
  <si>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</si>
  <si>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</si>
  <si>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</si>
  <si>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</si>
  <si>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</si>
  <si>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</si>
  <si>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</si>
  <si>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</si>
  <si>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</si>
  <si>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</si>
  <si>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</si>
  <si>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</si>
  <si>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</si>
  <si>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</si>
  <si>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</si>
  <si>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</si>
  <si>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</si>
  <si>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</si>
  <si>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</si>
  <si>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</si>
  <si>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</si>
  <si>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</si>
  <si>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</si>
  <si>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</si>
  <si>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</si>
  <si>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</si>
  <si>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</si>
  <si>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</si>
  <si>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</si>
  <si>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</si>
  <si>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</si>
  <si>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</si>
  <si>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</si>
  <si>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</si>
  <si>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</si>
  <si>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</si>
  <si>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</si>
  <si>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</si>
  <si>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</si>
  <si>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</si>
  <si>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</si>
  <si>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</si>
  <si>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</si>
  <si>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</si>
  <si>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</si>
  <si>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</si>
  <si>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</si>
  <si>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</si>
  <si>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</si>
  <si>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</si>
  <si>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</si>
  <si>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</si>
  <si>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</si>
  <si>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</si>
  <si>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</si>
  <si>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</si>
  <si>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</si>
  <si>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</si>
  <si>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</si>
  <si>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</si>
  <si>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</si>
  <si>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</si>
  <si>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</si>
  <si>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</si>
  <si>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</si>
  <si>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</si>
  <si>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</si>
  <si>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</si>
  <si>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</si>
  <si>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</si>
  <si>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</si>
  <si>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</si>
  <si>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</si>
  <si>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</si>
  <si>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</si>
  <si>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</si>
  <si>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</si>
  <si>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</si>
  <si>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</si>
  <si>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</si>
  <si>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</si>
  <si>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</si>
  <si>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</si>
  <si>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</si>
  <si>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</si>
  <si>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</si>
  <si>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</si>
  <si>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</si>
  <si>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</si>
  <si>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</si>
  <si>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</si>
  <si>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</si>
  <si>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</si>
  <si>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</si>
  <si>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</si>
  <si>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</si>
  <si>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</si>
  <si>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</si>
  <si>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</si>
  <si>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</si>
  <si>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</si>
  <si>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</si>
  <si>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</si>
  <si>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</si>
  <si>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</si>
  <si>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</si>
  <si>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</si>
  <si>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</si>
  <si>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</si>
  <si>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</si>
  <si>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</si>
  <si>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</si>
  <si>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</si>
  <si>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</si>
  <si>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</si>
  <si>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</si>
  <si>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</si>
  <si>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</si>
  <si>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</si>
  <si>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</si>
  <si>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</si>
  <si>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</si>
  <si>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</si>
  <si>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</si>
  <si>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</si>
  <si>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</si>
  <si>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</si>
  <si>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</si>
  <si>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</si>
  <si>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</si>
  <si>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</si>
  <si>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</si>
  <si>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</si>
  <si>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</si>
  <si>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</si>
  <si>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</si>
  <si>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</si>
  <si>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</si>
  <si>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</si>
  <si>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</si>
  <si>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</si>
  <si>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</si>
  <si>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</si>
  <si>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</si>
  <si>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</si>
  <si>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</si>
  <si>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</si>
  <si>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</si>
  <si>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</si>
  <si>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</si>
  <si>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</si>
  <si>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</si>
  <si>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</si>
  <si>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</si>
  <si>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</si>
  <si>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</si>
  <si>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</si>
  <si>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</si>
  <si>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</si>
  <si>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</si>
  <si>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</si>
  <si>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</si>
  <si>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</si>
  <si>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</si>
  <si>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</si>
  <si>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</si>
  <si>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</si>
  <si>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</si>
  <si>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</si>
  <si>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</si>
  <si>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</si>
  <si>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</si>
  <si>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</si>
  <si>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</si>
  <si>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</si>
  <si>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</si>
  <si>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</si>
  <si>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</si>
  <si>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</si>
  <si>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</si>
  <si>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</si>
  <si>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</si>
  <si>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</si>
  <si>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</si>
  <si>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</si>
  <si>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</si>
  <si>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</si>
  <si>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</si>
  <si>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</si>
  <si>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</si>
  <si>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</si>
  <si>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</si>
  <si>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</si>
  <si>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</si>
  <si>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</si>
  <si>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</si>
  <si>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</si>
  <si>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</si>
  <si>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</si>
  <si>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</si>
  <si>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</si>
  <si>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</si>
  <si>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</si>
  <si>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</si>
  <si>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</si>
  <si>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</si>
  <si>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</si>
  <si>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</si>
  <si>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</si>
  <si>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</si>
  <si>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</si>
  <si>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</si>
  <si>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</si>
  <si>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</si>
  <si>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</si>
  <si>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</si>
  <si>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</si>
  <si>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</si>
  <si>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</si>
  <si>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</si>
  <si>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</si>
  <si>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</si>
  <si>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</si>
  <si>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</si>
  <si>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</si>
  <si>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</si>
  <si>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</si>
  <si>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</si>
  <si>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</si>
  <si>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</si>
  <si>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</si>
  <si>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</si>
  <si>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</si>
  <si>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</si>
  <si>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</si>
  <si>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</si>
  <si>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</si>
  <si>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</si>
  <si>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</si>
  <si>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</si>
  <si>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</si>
  <si>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</si>
  <si>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</si>
  <si>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</si>
  <si>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</si>
  <si>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</si>
  <si>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</si>
  <si>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</si>
  <si>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</si>
  <si>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</si>
  <si>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</si>
  <si>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</si>
  <si>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</si>
  <si>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</si>
  <si>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</si>
  <si>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</si>
  <si>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</si>
  <si>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</si>
  <si>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</si>
  <si>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</si>
  <si>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</si>
  <si>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</si>
  <si>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</si>
  <si>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</si>
  <si>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</si>
  <si>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</si>
  <si>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</si>
  <si>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</si>
  <si>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</si>
  <si>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</si>
  <si>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</si>
  <si>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</si>
  <si>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</si>
  <si>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</si>
  <si>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</si>
  <si>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</si>
  <si>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</si>
  <si>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</si>
  <si>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</si>
  <si>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</si>
  <si>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</si>
  <si>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</si>
  <si>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</si>
  <si>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</si>
  <si>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</si>
  <si>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</si>
  <si>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</si>
  <si>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</si>
  <si>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</si>
  <si>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</si>
  <si>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</si>
  <si>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</si>
  <si>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</si>
  <si>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</si>
  <si>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</si>
  <si>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</si>
  <si>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</si>
  <si>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</si>
  <si>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</si>
  <si>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</si>
  <si>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</si>
  <si>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</si>
  <si>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</si>
  <si>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</si>
  <si>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</si>
  <si>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</si>
  <si>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</si>
  <si>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</si>
  <si>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</si>
  <si>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</si>
  <si>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</si>
  <si>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</si>
  <si>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</si>
  <si>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</si>
  <si>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</si>
  <si>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</si>
  <si>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</si>
  <si>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</si>
  <si>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</si>
  <si>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</si>
  <si>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</si>
  <si>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</si>
  <si>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</si>
  <si>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</si>
  <si>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</si>
  <si>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</si>
  <si>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</si>
  <si>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</si>
  <si>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</si>
  <si>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</si>
  <si>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</si>
  <si>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</si>
  <si>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</si>
  <si>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</si>
  <si>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</si>
  <si>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</si>
  <si>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</si>
  <si>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</si>
  <si>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</si>
  <si>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</si>
  <si>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</si>
  <si>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</si>
  <si>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</si>
  <si>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</si>
  <si>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</si>
  <si>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</si>
  <si>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</si>
  <si>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</si>
  <si>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</si>
  <si>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</si>
  <si>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</si>
  <si>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</si>
  <si>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</si>
  <si>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</si>
  <si>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</si>
  <si>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</si>
  <si>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</si>
  <si>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</si>
  <si>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</si>
  <si>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</si>
  <si>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</si>
  <si>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</si>
  <si>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</si>
  <si>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</si>
  <si>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</si>
  <si>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</si>
  <si>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</si>
  <si>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</si>
  <si>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</si>
  <si>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</si>
  <si>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</si>
  <si>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</si>
  <si>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</si>
  <si>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</si>
  <si>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</si>
  <si>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</si>
  <si>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</si>
  <si>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</si>
  <si>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</si>
  <si>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</si>
  <si>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</si>
  <si>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</si>
  <si>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</si>
  <si>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</si>
  <si>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</si>
  <si>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</si>
  <si>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</si>
  <si>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</si>
  <si>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</si>
  <si>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</si>
  <si>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</si>
  <si>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</si>
  <si>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</si>
  <si>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</si>
  <si>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</si>
  <si>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</si>
  <si>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</si>
  <si>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</si>
  <si>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</si>
  <si>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</si>
  <si>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</si>
  <si>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</si>
  <si>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</si>
  <si>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</si>
  <si>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</si>
  <si>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</si>
  <si>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</si>
  <si>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</si>
  <si>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</si>
  <si>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</si>
  <si>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</si>
  <si>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</si>
  <si>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</si>
  <si>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</si>
  <si>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</si>
  <si>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</si>
  <si>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</si>
  <si>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</si>
  <si>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</si>
  <si>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</si>
  <si>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</si>
  <si>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</si>
  <si>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</si>
  <si>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</si>
  <si>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</si>
  <si>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</si>
  <si>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</si>
  <si>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</si>
  <si>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</si>
  <si>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</si>
  <si>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</si>
  <si>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</si>
  <si>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</si>
  <si>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</si>
  <si>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</si>
  <si>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</si>
  <si>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</si>
  <si>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</si>
  <si>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</si>
  <si>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</si>
  <si>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</si>
  <si>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</si>
  <si>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</si>
  <si>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</si>
  <si>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</si>
  <si>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</si>
  <si>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</si>
  <si>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</si>
  <si>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</si>
  <si>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</si>
  <si>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</si>
  <si>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</si>
  <si>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</si>
  <si>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</si>
  <si>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</si>
  <si>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</si>
  <si>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</si>
  <si>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</si>
  <si>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</si>
  <si>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</si>
  <si>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</si>
  <si>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</si>
  <si>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</si>
  <si>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</si>
  <si>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</si>
  <si>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</si>
  <si>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</si>
  <si>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</si>
  <si>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</si>
  <si>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</si>
  <si>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</si>
  <si>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</si>
  <si>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</si>
  <si>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</si>
  <si>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</si>
  <si>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</si>
  <si>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</si>
  <si>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</si>
  <si>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</si>
  <si>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</si>
  <si>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</si>
  <si>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</si>
  <si>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</si>
  <si>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</si>
  <si>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</si>
  <si>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</si>
  <si>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</si>
  <si>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</si>
  <si>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</si>
  <si>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</si>
  <si>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</si>
  <si>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</si>
  <si>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</si>
  <si>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</si>
  <si>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</si>
  <si>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</si>
  <si>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</si>
  <si>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</si>
  <si>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</si>
  <si>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</si>
  <si>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</si>
  <si>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</si>
  <si>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</si>
  <si>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</si>
  <si>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</si>
  <si>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</si>
  <si>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</si>
  <si>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</si>
  <si>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</si>
  <si>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</si>
  <si>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</si>
  <si>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</si>
  <si>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</si>
  <si>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</si>
  <si>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</si>
  <si>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</si>
  <si>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</si>
  <si>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</si>
  <si>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</si>
  <si>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</si>
  <si>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</si>
  <si>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</si>
  <si>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</si>
  <si>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</si>
  <si>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</si>
  <si>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</si>
  <si>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</si>
  <si>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</si>
  <si>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</si>
  <si>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</si>
  <si>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</si>
  <si>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</si>
  <si>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</si>
  <si>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</si>
  <si>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</si>
  <si>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</si>
  <si>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</si>
  <si>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</si>
  <si>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</si>
  <si>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</si>
  <si>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</si>
  <si>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</si>
  <si>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</si>
  <si>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</si>
  <si>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</si>
  <si>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</si>
  <si>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</si>
  <si>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</si>
  <si>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</si>
  <si>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</si>
  <si>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</si>
  <si>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</si>
  <si>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</si>
  <si>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</si>
  <si>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</si>
  <si>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</si>
  <si>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</si>
  <si>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</si>
  <si>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</si>
  <si>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</si>
  <si>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</si>
  <si>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</si>
  <si>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</si>
  <si>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</si>
  <si>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</si>
  <si>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</si>
  <si>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</si>
  <si>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</si>
  <si>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</si>
  <si>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</si>
  <si>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</si>
  <si>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</si>
  <si>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</si>
  <si>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</si>
  <si>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</si>
  <si>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</si>
  <si>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</si>
  <si>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</si>
  <si>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</si>
  <si>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</si>
  <si>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</si>
  <si>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</si>
  <si>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</si>
  <si>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</si>
  <si>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</si>
  <si>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</si>
  <si>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</si>
  <si>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</si>
  <si>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</si>
  <si>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</si>
  <si>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</si>
  <si>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</si>
  <si>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</si>
  <si>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</si>
  <si>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</si>
  <si>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</si>
  <si>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</si>
  <si>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</si>
  <si>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</si>
  <si>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</si>
  <si>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</si>
  <si>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</si>
  <si>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</si>
  <si>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</si>
  <si>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</si>
  <si>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</si>
  <si>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</si>
  <si>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</si>
  <si>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</si>
  <si>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</si>
  <si>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</si>
  <si>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</si>
  <si>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</si>
  <si>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</si>
  <si>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</si>
  <si>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</si>
  <si>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</si>
  <si>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</si>
  <si>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</si>
  <si>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</si>
  <si>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</si>
  <si>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</si>
  <si>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</si>
  <si>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</si>
  <si>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</si>
  <si>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</si>
  <si>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</si>
  <si>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</si>
  <si>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</si>
  <si>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</si>
  <si>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</si>
  <si>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</si>
  <si>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</si>
  <si>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</si>
  <si>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</si>
  <si>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</si>
  <si>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</si>
  <si>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</si>
  <si>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</si>
  <si>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</si>
  <si>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</si>
  <si>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</si>
  <si>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</si>
  <si>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</si>
  <si>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</si>
  <si>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</si>
  <si>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</si>
  <si>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</si>
  <si>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</si>
  <si>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</si>
  <si>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</si>
  <si>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</si>
  <si>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</si>
  <si>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</si>
  <si>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</si>
  <si>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</si>
  <si>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</si>
  <si>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</si>
  <si>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</si>
  <si>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</si>
  <si>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</si>
  <si>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</si>
  <si>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</si>
  <si>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</si>
  <si>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</si>
  <si>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</si>
  <si>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</si>
  <si>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</si>
  <si>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</si>
  <si>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</si>
  <si>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</si>
  <si>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</si>
  <si>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</si>
  <si>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</si>
  <si>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</si>
  <si>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</si>
  <si>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</si>
  <si>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</si>
  <si>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</si>
  <si>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</si>
  <si>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</si>
  <si>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</si>
  <si>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</si>
  <si>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</si>
  <si>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</si>
  <si>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</si>
  <si>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</si>
  <si>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</si>
  <si>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</si>
  <si>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</si>
  <si>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</si>
  <si>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</si>
  <si>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</si>
  <si>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</si>
  <si>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</si>
  <si>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</si>
  <si>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</si>
  <si>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</si>
  <si>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</si>
  <si>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</si>
  <si>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</si>
  <si>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</si>
  <si>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</si>
  <si>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</si>
  <si>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</si>
  <si>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</si>
  <si>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</si>
  <si>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</si>
  <si>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</si>
  <si>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</si>
  <si>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</si>
  <si>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</si>
  <si>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</si>
  <si>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</si>
  <si>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</si>
  <si>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</si>
  <si>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</si>
  <si>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</si>
  <si>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</si>
  <si>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</si>
  <si>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</si>
  <si>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</si>
  <si>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</si>
  <si>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</si>
  <si>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</si>
  <si>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</si>
  <si>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</si>
  <si>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</si>
  <si>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</si>
  <si>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</si>
  <si>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</si>
  <si>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</si>
  <si>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</si>
  <si>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</si>
  <si>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</si>
  <si>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</si>
  <si>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</si>
  <si>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</si>
  <si>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</si>
  <si>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</si>
  <si>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</si>
  <si>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</si>
  <si>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</si>
  <si>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</si>
  <si>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</si>
  <si>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</si>
  <si>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</si>
  <si>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</si>
  <si>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</si>
  <si>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</si>
  <si>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</si>
  <si>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</si>
  <si>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</si>
  <si>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</si>
  <si>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</si>
  <si>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</si>
  <si>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</si>
  <si>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</si>
  <si>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</si>
  <si>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</si>
  <si>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</si>
  <si>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</si>
  <si>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</si>
  <si>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</si>
  <si>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</si>
  <si>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</si>
  <si>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</si>
  <si>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</si>
  <si>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</si>
  <si>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</si>
  <si>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</si>
  <si>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</si>
  <si>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</si>
  <si>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</si>
  <si>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</si>
  <si>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</si>
  <si>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</si>
  <si>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</si>
  <si>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</si>
  <si>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</si>
  <si>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</si>
  <si>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</si>
  <si>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</si>
  <si>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</si>
  <si>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</si>
  <si>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</si>
  <si>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</si>
  <si>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</si>
  <si>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</si>
  <si>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</si>
  <si>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</si>
  <si>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</si>
  <si>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</si>
  <si>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</si>
  <si>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</si>
  <si>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</si>
  <si>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</si>
  <si>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</si>
  <si>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</si>
  <si>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</si>
  <si>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</si>
  <si>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</si>
  <si>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</si>
  <si>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</si>
  <si>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</si>
  <si>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</si>
  <si>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</si>
  <si>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</si>
  <si>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</si>
  <si>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</si>
  <si>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</si>
  <si>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</si>
  <si>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</si>
  <si>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</si>
  <si>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</si>
  <si>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</si>
  <si>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</si>
  <si>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</si>
  <si>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</si>
  <si>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</si>
  <si>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</si>
  <si>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</si>
  <si>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</si>
  <si>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</si>
  <si>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</si>
  <si>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</si>
  <si>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</si>
  <si>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</si>
  <si>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</si>
  <si>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</si>
  <si>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</si>
  <si>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</si>
  <si>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</si>
  <si>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</si>
  <si>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</si>
  <si>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</si>
  <si>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</si>
  <si>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</si>
  <si>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</si>
  <si>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</si>
  <si>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</si>
  <si>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</si>
  <si>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</si>
  <si>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</si>
  <si>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</si>
  <si>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</si>
  <si>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</si>
  <si>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</si>
  <si>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</si>
  <si>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</si>
  <si>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</si>
  <si>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</si>
  <si>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</si>
  <si>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</si>
  <si>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</si>
  <si>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</si>
  <si>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</si>
  <si>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</si>
  <si>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</si>
  <si>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</si>
  <si>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</si>
  <si>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</si>
  <si>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</si>
  <si>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</si>
  <si>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</si>
  <si>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</si>
  <si>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</si>
  <si>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</si>
  <si>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</si>
  <si>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</si>
  <si>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</si>
  <si>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</si>
  <si>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</si>
  <si>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</si>
  <si>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</si>
  <si>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</si>
  <si>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</si>
  <si>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</si>
  <si>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</si>
  <si>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</si>
  <si>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</si>
  <si>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</si>
  <si>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</si>
  <si>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</si>
  <si>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</si>
  <si>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</si>
  <si>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</si>
  <si>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</si>
  <si>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</si>
  <si>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</si>
  <si>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</si>
  <si>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</si>
  <si>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</si>
  <si>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</si>
  <si>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</si>
  <si>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</si>
  <si>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</si>
  <si>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</si>
  <si>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</si>
  <si>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</si>
  <si>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</si>
  <si>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</si>
  <si>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</si>
  <si>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</si>
  <si>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</si>
  <si>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</si>
  <si>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</si>
  <si>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</si>
  <si>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</si>
  <si>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</si>
  <si>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</si>
  <si>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</si>
  <si>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</si>
  <si>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</si>
  <si>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</si>
  <si>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</si>
  <si>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</si>
  <si>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</si>
  <si>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</si>
  <si>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</si>
  <si>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</si>
  <si>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</si>
  <si>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</si>
  <si>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</si>
  <si>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</si>
  <si>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</si>
  <si>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</si>
  <si>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</si>
  <si>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</si>
  <si>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</si>
  <si>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</si>
  <si>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</si>
  <si>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</si>
  <si>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</si>
  <si>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</si>
  <si>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</si>
  <si>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</si>
  <si>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</si>
  <si>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</si>
  <si>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</si>
  <si>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</si>
  <si>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</si>
  <si>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</si>
  <si>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</si>
  <si>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</si>
  <si>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</si>
  <si>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</si>
  <si>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</si>
  <si>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</si>
  <si>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</si>
  <si>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</si>
  <si>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</si>
  <si>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</si>
  <si>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</si>
  <si>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</si>
  <si>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</si>
  <si>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</si>
  <si>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</si>
  <si>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</si>
  <si>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</si>
  <si>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</si>
  <si>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</si>
  <si>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</si>
  <si>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</si>
  <si>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</si>
  <si>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</si>
  <si>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</si>
  <si>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</si>
  <si>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</si>
  <si>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</si>
  <si>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</si>
  <si>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</si>
  <si>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</si>
  <si>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</si>
  <si>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</si>
  <si>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</si>
  <si>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</si>
  <si>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</si>
  <si>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</si>
  <si>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</si>
  <si>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</si>
  <si>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</si>
  <si>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</si>
  <si>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</si>
  <si>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</si>
  <si>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</si>
  <si>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</si>
  <si>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</si>
  <si>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</si>
  <si>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</si>
  <si>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</si>
  <si>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</si>
  <si>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</si>
  <si>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</si>
  <si>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</si>
  <si>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</si>
  <si>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</si>
  <si>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</si>
  <si>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</si>
  <si>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</si>
  <si>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</si>
  <si>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</si>
  <si>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</si>
  <si>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</si>
  <si>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</si>
  <si>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</si>
  <si>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</si>
  <si>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</si>
  <si>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</si>
  <si>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</si>
  <si>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</si>
  <si>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</si>
  <si>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</si>
  <si>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</si>
  <si>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</si>
  <si>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</si>
  <si>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</si>
  <si>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</si>
  <si>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</si>
  <si>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</si>
  <si>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</si>
  <si>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</si>
  <si>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</si>
  <si>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</si>
  <si>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</si>
  <si>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</si>
  <si>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</si>
  <si>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</si>
  <si>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</si>
  <si>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</si>
  <si>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</si>
  <si>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</si>
  <si>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</si>
  <si>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</si>
  <si>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</si>
  <si>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</si>
  <si>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</si>
  <si>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</si>
  <si>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</si>
  <si>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</si>
  <si>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</si>
  <si>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</si>
  <si>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</si>
  <si>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</si>
  <si>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</si>
  <si>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</si>
  <si>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</si>
  <si>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</si>
  <si>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</si>
  <si>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</si>
  <si>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</si>
  <si>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</si>
  <si>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</si>
  <si>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</si>
  <si>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</si>
  <si>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</si>
  <si>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</si>
  <si>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</si>
  <si>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</si>
  <si>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</si>
  <si>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</si>
  <si>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</si>
  <si>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</si>
  <si>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</si>
  <si>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</si>
  <si>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</si>
  <si>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</si>
  <si>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</si>
  <si>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</si>
  <si>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</si>
  <si>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</si>
  <si>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</si>
  <si>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</si>
  <si>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</si>
  <si>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</si>
  <si>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</si>
  <si>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</si>
  <si>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</si>
  <si>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</si>
  <si>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</si>
  <si>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</si>
  <si>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</si>
  <si>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</si>
  <si>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</si>
  <si>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</si>
  <si>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</si>
  <si>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</si>
  <si>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</si>
  <si>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</si>
  <si>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</si>
  <si>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</si>
  <si>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</si>
  <si>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</si>
  <si>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</si>
  <si>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</si>
  <si>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</si>
  <si>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</si>
  <si>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</si>
  <si>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</si>
  <si>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</si>
  <si>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</si>
  <si>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</si>
  <si>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</si>
  <si>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</si>
  <si>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</si>
  <si>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</si>
  <si>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</si>
  <si>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</si>
  <si>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</si>
  <si>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</si>
  <si>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</si>
  <si>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</si>
  <si>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</si>
  <si>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</si>
  <si>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</si>
  <si>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</si>
  <si>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</si>
  <si>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</si>
  <si>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</si>
  <si>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</si>
  <si>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</si>
  <si>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</si>
  <si>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</si>
  <si>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</si>
  <si>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</si>
  <si>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</si>
  <si>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</si>
  <si>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</si>
  <si>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</si>
  <si>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</si>
  <si>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</si>
  <si>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</si>
  <si>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</si>
  <si>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</si>
  <si>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</si>
  <si>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</si>
  <si>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</si>
  <si>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</si>
  <si>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</si>
  <si>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</si>
  <si>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</si>
  <si>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</si>
  <si>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</si>
  <si>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</si>
  <si>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</si>
  <si>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</si>
  <si>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</si>
  <si>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</si>
  <si>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</si>
  <si>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</si>
  <si>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</si>
  <si>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</si>
  <si>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</si>
  <si>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</si>
  <si>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</si>
  <si>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</si>
  <si>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</si>
  <si>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</si>
  <si>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</si>
  <si>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</si>
  <si>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</si>
  <si>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</si>
  <si>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</si>
  <si>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</si>
  <si>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</si>
  <si>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</si>
  <si>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</si>
  <si>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</si>
  <si>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</si>
  <si>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</si>
  <si>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</si>
  <si>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</si>
  <si>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</si>
  <si>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</si>
  <si>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</si>
  <si>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</si>
  <si>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</si>
  <si>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</si>
  <si>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</si>
  <si>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</si>
  <si>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</si>
  <si>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</si>
  <si>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</si>
  <si>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</si>
  <si>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</si>
  <si>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</si>
  <si>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</si>
  <si>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</si>
  <si>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</si>
  <si>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</si>
  <si>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</si>
  <si>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</si>
  <si>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</si>
  <si>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</si>
  <si>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</si>
  <si>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</si>
  <si>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</si>
  <si>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</si>
  <si>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</si>
  <si>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</si>
  <si>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</si>
  <si>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</si>
  <si>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</si>
  <si>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</si>
  <si>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</si>
  <si>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</si>
  <si>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</si>
  <si>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</si>
  <si>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</si>
  <si>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</si>
  <si>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</si>
  <si>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</si>
  <si>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</si>
  <si>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</si>
  <si>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</si>
  <si>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</si>
  <si>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</si>
  <si>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</si>
  <si>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</si>
  <si>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</si>
  <si>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</si>
  <si>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</si>
  <si>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</si>
  <si>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</si>
  <si>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</si>
  <si>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</si>
  <si>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</si>
  <si>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</si>
  <si>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</si>
  <si>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</si>
  <si>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</si>
  <si>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</si>
  <si>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</si>
  <si>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</si>
  <si>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</si>
  <si>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</si>
  <si>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</si>
  <si>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</si>
  <si>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</si>
  <si>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</si>
  <si>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</si>
  <si>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</si>
  <si>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</si>
  <si>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</si>
  <si>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</si>
  <si>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</si>
  <si>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</si>
  <si>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</si>
  <si>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</si>
  <si>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</si>
  <si>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</si>
  <si>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</si>
  <si>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</si>
  <si>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</si>
  <si>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</si>
  <si>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</si>
  <si>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</si>
  <si>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</si>
  <si>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</si>
  <si>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</si>
  <si>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</si>
  <si>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</si>
  <si>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</si>
  <si>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</si>
  <si>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</si>
  <si>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</si>
  <si>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</si>
  <si>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</si>
  <si>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</si>
  <si>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</si>
  <si>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</si>
  <si>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</si>
  <si>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</si>
  <si>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</si>
  <si>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</si>
  <si>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</si>
  <si>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</si>
  <si>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</si>
  <si>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</si>
  <si>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</si>
  <si>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</si>
  <si>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</si>
  <si>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</si>
  <si>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</si>
  <si>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</si>
  <si>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</si>
  <si>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</si>
  <si>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</si>
  <si>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</si>
  <si>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</si>
  <si>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</si>
  <si>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</si>
  <si>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</si>
  <si>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</si>
  <si>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</si>
  <si>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</si>
  <si>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</si>
  <si>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</si>
  <si>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</si>
  <si>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</si>
  <si>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</si>
  <si>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</si>
  <si>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</si>
  <si>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</si>
  <si>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</si>
  <si>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</si>
  <si>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</si>
  <si>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</si>
  <si>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</si>
  <si>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</si>
  <si>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</si>
  <si>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</si>
  <si>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</si>
  <si>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</si>
  <si>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</si>
  <si>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</si>
  <si>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</si>
  <si>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</si>
  <si>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</si>
  <si>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</si>
  <si>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</si>
  <si>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</si>
  <si>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</si>
  <si>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</si>
  <si>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</si>
  <si>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</si>
  <si>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</si>
  <si>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</si>
  <si>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</si>
  <si>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</si>
  <si>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</si>
  <si>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</si>
  <si>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</si>
  <si>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</si>
  <si>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</si>
  <si>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</si>
  <si>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</si>
  <si>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</si>
  <si>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</si>
  <si>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</si>
  <si>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</si>
  <si>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</si>
  <si>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</si>
  <si>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</si>
  <si>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</si>
  <si>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</si>
  <si>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</si>
  <si>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</si>
  <si>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</si>
  <si>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</si>
  <si>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</si>
  <si>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</si>
  <si>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</si>
  <si>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</si>
  <si>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</si>
  <si>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</si>
  <si>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</si>
  <si>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</si>
  <si>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</si>
  <si>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</si>
  <si>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</si>
  <si>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</si>
  <si>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</si>
  <si>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</si>
  <si>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</si>
  <si>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</si>
  <si>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</si>
  <si>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</si>
  <si>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</si>
  <si>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</si>
  <si>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</si>
  <si>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</si>
  <si>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</si>
  <si>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</si>
  <si>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</si>
  <si>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</si>
  <si>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</si>
  <si>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</si>
  <si>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</si>
  <si>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</si>
  <si>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</si>
  <si>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</si>
  <si>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</si>
  <si>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</si>
  <si>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</si>
  <si>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</si>
  <si>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</si>
  <si>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</si>
  <si>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</si>
  <si>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</si>
  <si>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</si>
  <si>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</si>
  <si>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</si>
  <si>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</si>
  <si>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</si>
  <si>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</si>
  <si>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</si>
  <si>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</si>
  <si>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</si>
  <si>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</si>
  <si>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</si>
  <si>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</si>
  <si>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</si>
  <si>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</si>
  <si>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</si>
  <si>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</si>
  <si>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</si>
  <si>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</si>
  <si>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</si>
  <si>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</si>
  <si>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</si>
  <si>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</si>
  <si>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</si>
  <si>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</si>
  <si>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</si>
  <si>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</si>
  <si>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</si>
  <si>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</si>
  <si>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</si>
  <si>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</si>
  <si>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</si>
  <si>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</si>
  <si>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</si>
  <si>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</si>
  <si>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</si>
  <si>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</si>
  <si>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</si>
  <si>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</si>
  <si>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</si>
  <si>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</si>
  <si>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</si>
  <si>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</si>
  <si>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</si>
  <si>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</si>
  <si>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</si>
  <si>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</si>
  <si>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</si>
  <si>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</si>
  <si>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</si>
  <si>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</si>
  <si>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</si>
  <si>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</si>
  <si>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</si>
  <si>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</si>
  <si>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</si>
  <si>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</si>
  <si>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</si>
  <si>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</si>
  <si>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</si>
  <si>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</si>
  <si>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</si>
  <si>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</si>
  <si>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</si>
  <si>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</si>
  <si>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</si>
  <si>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</si>
  <si>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</si>
  <si>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</si>
  <si>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</si>
  <si>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</si>
  <si>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</si>
  <si>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</si>
  <si>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</si>
  <si>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</si>
  <si>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</si>
  <si>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</si>
  <si>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</si>
  <si>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</si>
  <si>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</si>
  <si>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</si>
  <si>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</si>
  <si>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</si>
  <si>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</si>
  <si>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</si>
  <si>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</si>
  <si>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</si>
  <si>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</si>
  <si>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</si>
  <si>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</si>
  <si>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</si>
  <si>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</si>
  <si>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</si>
  <si>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</si>
  <si>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</si>
  <si>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</si>
  <si>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</si>
  <si>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</si>
  <si>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</si>
  <si>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</si>
  <si>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</si>
  <si>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</si>
  <si>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</si>
  <si>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</si>
  <si>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</si>
  <si>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</si>
  <si>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</si>
  <si>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</si>
  <si>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</si>
  <si>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</si>
  <si>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</si>
  <si>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</si>
  <si>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</si>
  <si>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</si>
  <si>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</si>
  <si>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</si>
  <si>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</si>
  <si>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</si>
  <si>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</si>
  <si>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</si>
  <si>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</si>
  <si>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</si>
  <si>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</si>
  <si>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</si>
  <si>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</si>
  <si>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</si>
  <si>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</si>
  <si>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</si>
  <si>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</si>
  <si>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</si>
  <si>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</si>
  <si>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</si>
  <si>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</si>
  <si>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</si>
  <si>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</si>
  <si>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</si>
  <si>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</si>
  <si>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</si>
  <si>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</si>
  <si>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</si>
  <si>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</si>
  <si>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</si>
  <si>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</si>
  <si>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</si>
  <si>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</si>
  <si>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</si>
  <si>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</si>
  <si>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</si>
  <si>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</si>
  <si>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</si>
  <si>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</si>
  <si>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</si>
  <si>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</si>
  <si>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</si>
  <si>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</si>
  <si>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</si>
  <si>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</si>
  <si>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</si>
  <si>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</si>
  <si>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</si>
  <si>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</si>
  <si>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</si>
  <si>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</si>
  <si>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</si>
  <si>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</si>
  <si>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</si>
  <si>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</si>
  <si>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</si>
  <si>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</si>
  <si>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</si>
  <si>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</si>
  <si>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</si>
  <si>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</si>
  <si>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</si>
  <si>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</si>
  <si>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</si>
  <si>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</si>
  <si>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</si>
  <si>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</si>
  <si>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</si>
  <si>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</si>
  <si>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</si>
  <si>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</si>
  <si>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</si>
  <si>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</si>
  <si>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</si>
  <si>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</si>
  <si>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</si>
  <si>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</si>
  <si>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</si>
  <si>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</si>
  <si>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</si>
  <si>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</si>
  <si>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</si>
  <si>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</si>
  <si>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</si>
  <si>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</si>
  <si>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</si>
  <si>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</si>
  <si>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</si>
  <si>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</si>
  <si>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</si>
  <si>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</si>
  <si>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</si>
  <si>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</si>
  <si>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</si>
  <si>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</si>
  <si>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</si>
  <si>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</si>
  <si>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</si>
  <si>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</si>
  <si>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</si>
  <si>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</si>
  <si>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</si>
  <si>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</si>
  <si>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</si>
  <si>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</si>
  <si>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</si>
  <si>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</si>
  <si>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</si>
  <si>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</si>
  <si>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</si>
  <si>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</si>
  <si>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</si>
  <si>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</si>
  <si>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</si>
  <si>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</si>
  <si>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</si>
  <si>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</si>
  <si>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</si>
  <si>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</si>
  <si>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</si>
  <si>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</si>
  <si>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</si>
  <si>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</si>
  <si>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</si>
  <si>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</si>
  <si>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</si>
  <si>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</si>
  <si>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</si>
  <si>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</si>
  <si>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</si>
  <si>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</si>
  <si>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</si>
  <si>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</si>
  <si>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</si>
  <si>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</si>
  <si>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</si>
  <si>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</si>
  <si>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</si>
  <si>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</si>
  <si>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</si>
  <si>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</si>
  <si>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</si>
  <si>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</si>
  <si>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</si>
  <si>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</si>
  <si>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</si>
  <si>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</si>
  <si>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</si>
  <si>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</si>
  <si>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</si>
  <si>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</si>
  <si>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</si>
  <si>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</si>
  <si>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</si>
  <si>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</si>
  <si>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</si>
  <si>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</si>
  <si>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</si>
  <si>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</si>
  <si>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</si>
  <si>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</si>
  <si>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</si>
  <si>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</si>
  <si>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</si>
  <si>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</si>
  <si>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</si>
  <si>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</si>
  <si>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</si>
  <si>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</si>
  <si>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</si>
  <si>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</si>
  <si>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</si>
  <si>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</si>
  <si>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</si>
  <si>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</si>
  <si>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</si>
  <si>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</si>
  <si>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</si>
  <si>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</si>
  <si>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</si>
  <si>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</si>
  <si>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</si>
  <si>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</si>
  <si>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</si>
  <si>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</si>
  <si>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</si>
  <si>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</si>
  <si>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</si>
  <si>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</si>
  <si>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</si>
  <si>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</si>
  <si>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</si>
  <si>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</si>
  <si>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</si>
  <si>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</si>
  <si>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</si>
  <si>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</si>
  <si>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</si>
  <si>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</si>
  <si>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</si>
  <si>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</si>
  <si>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</si>
  <si>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</si>
  <si>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</si>
  <si>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</si>
  <si>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</si>
  <si>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</si>
  <si>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</si>
  <si>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</si>
  <si>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</si>
  <si>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</si>
  <si>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</si>
  <si>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</si>
  <si>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</si>
  <si>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</si>
  <si>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</si>
  <si>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</si>
  <si>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</si>
  <si>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</si>
  <si>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</si>
  <si>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</si>
  <si>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</si>
  <si>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</si>
  <si>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</si>
  <si>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</si>
  <si>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</si>
  <si>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</si>
  <si>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</si>
  <si>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</si>
  <si>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</si>
  <si>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</si>
  <si>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</si>
  <si>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</si>
  <si>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</si>
  <si>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</si>
  <si>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</si>
  <si>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</si>
  <si>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</si>
  <si>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</si>
  <si>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</si>
  <si>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</si>
  <si>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</si>
  <si>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</si>
  <si>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</si>
  <si>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</si>
  <si>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</si>
  <si>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</si>
  <si>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</si>
  <si>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</si>
  <si>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</si>
  <si>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</si>
  <si>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</si>
  <si>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</si>
  <si>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</si>
  <si>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</si>
  <si>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</si>
  <si>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</si>
  <si>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</si>
  <si>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</si>
  <si>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</si>
  <si>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</si>
  <si>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</si>
  <si>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</si>
  <si>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</si>
  <si>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</si>
  <si>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</si>
  <si>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</si>
  <si>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</si>
  <si>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</si>
  <si>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</si>
  <si>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</si>
  <si>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</si>
  <si>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</si>
  <si>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</si>
  <si>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</si>
  <si>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</si>
  <si>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</si>
  <si>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</si>
  <si>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</si>
  <si>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</si>
  <si>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</si>
  <si>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</si>
  <si>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</si>
  <si>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</si>
  <si>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</si>
  <si>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</si>
  <si>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</si>
  <si>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</si>
  <si>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</si>
  <si>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</si>
  <si>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</si>
  <si>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</si>
  <si>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</si>
  <si>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</si>
  <si>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</si>
  <si>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</si>
  <si>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</si>
  <si>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</si>
  <si>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</si>
  <si>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</si>
  <si>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</si>
  <si>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</si>
  <si>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</si>
  <si>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</si>
  <si>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</si>
  <si>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</si>
  <si>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</si>
  <si>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</si>
  <si>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</si>
  <si>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</si>
  <si>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</si>
  <si>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</si>
  <si>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</si>
  <si>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</si>
  <si>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</si>
  <si>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</si>
  <si>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</si>
  <si>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</si>
  <si>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</si>
  <si>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</si>
  <si>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</si>
  <si>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</si>
  <si>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</si>
  <si>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</si>
  <si>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</si>
  <si>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</si>
  <si>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</si>
  <si>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</si>
  <si>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</si>
  <si>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</si>
  <si>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</si>
  <si>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</si>
  <si>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</si>
  <si>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</si>
  <si>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</si>
  <si>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</si>
  <si>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</si>
  <si>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</si>
  <si>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</si>
  <si>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</si>
  <si>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</si>
  <si>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</si>
  <si>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</si>
  <si>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</si>
  <si>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</si>
  <si>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</si>
  <si>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</si>
  <si>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</si>
  <si>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</si>
  <si>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</si>
  <si>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</si>
  <si>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</si>
  <si>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</si>
  <si>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</si>
  <si>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</si>
  <si>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</si>
  <si>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</si>
  <si>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</si>
  <si>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</si>
  <si>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</si>
  <si>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</si>
  <si>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</si>
  <si>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</si>
  <si>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</si>
  <si>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</si>
  <si>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</si>
  <si>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</si>
  <si>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</si>
  <si>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</si>
  <si>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</si>
  <si>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</si>
  <si>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</si>
  <si>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</si>
  <si>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</si>
  <si>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</si>
  <si>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</si>
  <si>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</si>
  <si>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</si>
  <si>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</si>
  <si>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</si>
  <si>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</si>
  <si>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</si>
  <si>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</si>
  <si>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</si>
  <si>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</si>
  <si>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</si>
  <si>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</si>
  <si>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</si>
  <si>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</si>
  <si>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</si>
  <si>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</si>
  <si>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</si>
  <si>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</si>
  <si>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</si>
  <si>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</si>
  <si>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</si>
  <si>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</si>
  <si>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</si>
  <si>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</si>
  <si>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</si>
  <si>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</si>
  <si>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</si>
  <si>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</si>
  <si>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</si>
  <si>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</si>
  <si>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</si>
  <si>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</si>
  <si>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</si>
  <si>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</si>
  <si>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</si>
  <si>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</si>
  <si>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</si>
  <si>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</si>
  <si>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</si>
  <si>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</si>
  <si>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</si>
  <si>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</si>
  <si>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</si>
  <si>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</si>
  <si>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</si>
  <si>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</si>
  <si>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</si>
  <si>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</si>
  <si>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</si>
  <si>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</si>
  <si>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</si>
  <si>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</si>
  <si>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</si>
  <si>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</si>
  <si>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</si>
  <si>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</si>
  <si>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</si>
  <si>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</si>
  <si>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</si>
  <si>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</si>
  <si>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</si>
  <si>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</si>
  <si>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</si>
  <si>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</si>
  <si>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</si>
  <si>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</si>
  <si>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</si>
  <si>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</si>
  <si>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</si>
  <si>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</si>
  <si>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</si>
  <si>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</si>
  <si>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</si>
  <si>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</si>
  <si>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</si>
  <si>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</si>
  <si>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</si>
  <si>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</si>
  <si>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</si>
  <si>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</si>
  <si>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</si>
  <si>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</si>
  <si>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</si>
  <si>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</si>
  <si>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</si>
  <si>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</si>
  <si>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</si>
  <si>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</si>
  <si>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</si>
  <si>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</si>
  <si>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</si>
  <si>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</si>
  <si>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</si>
  <si>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</si>
  <si>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</si>
  <si>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</si>
  <si>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</si>
  <si>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</si>
  <si>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</si>
  <si>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</si>
  <si>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</si>
  <si>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</si>
  <si>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</si>
  <si>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</si>
  <si>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</si>
  <si>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</si>
  <si>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</si>
  <si>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</si>
  <si>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</si>
  <si>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</si>
  <si>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</si>
  <si>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</si>
  <si>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</si>
  <si>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</si>
  <si>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</si>
  <si>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</si>
  <si>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</si>
  <si>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</si>
  <si>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</si>
  <si>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</si>
  <si>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</si>
  <si>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</si>
  <si>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</si>
  <si>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</si>
  <si>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</si>
  <si>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</si>
  <si>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</si>
  <si>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</si>
  <si>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</si>
  <si>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</si>
  <si>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</si>
  <si>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</si>
  <si>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</si>
  <si>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</si>
  <si>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</si>
  <si>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</si>
  <si>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</si>
  <si>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</si>
  <si>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</si>
  <si>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</si>
  <si>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</si>
  <si>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</si>
  <si>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</si>
  <si>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</si>
  <si>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</si>
  <si>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</si>
  <si>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</si>
  <si>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</si>
  <si>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</si>
  <si>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</si>
  <si>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</si>
  <si>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</si>
  <si>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</si>
  <si>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</si>
  <si>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</si>
  <si>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</si>
  <si>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</si>
  <si>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</si>
  <si>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</si>
  <si>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</si>
  <si>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</si>
  <si>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</si>
  <si>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</si>
  <si>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</si>
  <si>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</si>
  <si>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</si>
  <si>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</si>
  <si>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</si>
  <si>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</si>
  <si>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</si>
  <si>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</si>
  <si>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</si>
  <si>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</si>
  <si>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</si>
  <si>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</si>
  <si>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</si>
  <si>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</si>
  <si>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</si>
  <si>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</si>
  <si>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</si>
  <si>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</si>
  <si>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</si>
  <si>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</si>
  <si>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</si>
  <si>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</si>
  <si>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</si>
  <si>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</si>
  <si>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</si>
  <si>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</si>
  <si>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</si>
  <si>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</si>
  <si>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</si>
  <si>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</si>
  <si>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</si>
  <si>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</si>
  <si>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</si>
  <si>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</si>
  <si>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</si>
  <si>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</si>
  <si>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</si>
  <si>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</si>
  <si>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</si>
  <si>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</si>
  <si>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</si>
  <si>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</si>
  <si>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</si>
  <si>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</si>
  <si>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</si>
  <si>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</si>
  <si>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</si>
  <si>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</si>
  <si>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</si>
  <si>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</si>
  <si>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</si>
  <si>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</si>
  <si>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</si>
  <si>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</si>
  <si>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</si>
  <si>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</si>
  <si>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</si>
  <si>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</si>
  <si>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</si>
  <si>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</si>
  <si>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</si>
  <si>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</si>
  <si>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</si>
  <si>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</si>
  <si>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</si>
  <si>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</si>
  <si>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</si>
  <si>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</si>
  <si>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</si>
  <si>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</si>
  <si>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</si>
  <si>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</si>
  <si>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</si>
  <si>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</si>
  <si>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</si>
  <si>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</si>
  <si>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</si>
  <si>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</si>
  <si>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</si>
  <si>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</si>
  <si>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</si>
  <si>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</si>
  <si>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</si>
  <si>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</si>
  <si>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</si>
  <si>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</si>
  <si>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</si>
  <si>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</si>
  <si>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</si>
  <si>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</si>
  <si>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</si>
  <si>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</si>
  <si>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</si>
  <si>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</si>
  <si>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</si>
  <si>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</si>
  <si>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</si>
  <si>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</si>
  <si>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</si>
  <si>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</si>
  <si>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</si>
  <si>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</si>
  <si>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</si>
  <si>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</si>
  <si>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</si>
  <si>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</si>
  <si>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</si>
  <si>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</si>
  <si>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</si>
  <si>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</si>
  <si>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</si>
  <si>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</si>
  <si>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</si>
  <si>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</si>
  <si>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</si>
  <si>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</si>
  <si>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</si>
  <si>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</si>
  <si>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</si>
  <si>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</si>
  <si>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</si>
  <si>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</si>
  <si>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</si>
  <si>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</si>
  <si>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</si>
  <si>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</si>
  <si>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</si>
  <si>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</si>
  <si>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</si>
  <si>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</si>
  <si>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</si>
  <si>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</si>
  <si>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</si>
  <si>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</si>
  <si>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</si>
  <si>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</si>
  <si>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</si>
  <si>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</si>
  <si>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</si>
  <si>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</si>
  <si>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</si>
  <si>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</si>
  <si>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</si>
  <si>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</si>
  <si>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</si>
  <si>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</si>
  <si>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</si>
  <si>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</si>
  <si>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</si>
  <si>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</si>
  <si>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</si>
  <si>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</si>
  <si>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</si>
  <si>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</si>
  <si>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</si>
  <si>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</si>
  <si>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</si>
  <si>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</si>
  <si>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</si>
  <si>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</si>
  <si>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</si>
  <si>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</si>
  <si>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</si>
  <si>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</si>
  <si>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</si>
  <si>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</si>
  <si>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</si>
  <si>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</si>
  <si>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</si>
  <si>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</si>
  <si>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</si>
  <si>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</si>
  <si>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</si>
  <si>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</si>
  <si>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</si>
  <si>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</si>
  <si>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</si>
  <si>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</si>
  <si>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</si>
  <si>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</si>
  <si>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</si>
  <si>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</si>
  <si>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</si>
  <si>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</si>
  <si>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</si>
  <si>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</si>
  <si>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</si>
  <si>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</si>
  <si>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</si>
  <si>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</si>
  <si>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</si>
  <si>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</si>
  <si>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</si>
  <si>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</si>
  <si>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</si>
  <si>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</si>
  <si>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</si>
  <si>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</si>
  <si>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</si>
  <si>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</si>
  <si>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</si>
  <si>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</si>
  <si>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</si>
  <si>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</si>
  <si>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</si>
  <si>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</si>
  <si>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</si>
  <si>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</si>
  <si>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</si>
  <si>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</si>
  <si>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</si>
  <si>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</si>
  <si>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</si>
  <si>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</si>
  <si>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</si>
  <si>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</si>
  <si>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</si>
  <si>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</si>
  <si>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</si>
  <si>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</si>
  <si>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</si>
  <si>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</si>
  <si>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</si>
  <si>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</si>
  <si>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</si>
  <si>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</si>
  <si>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</si>
  <si>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</si>
  <si>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</si>
  <si>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</si>
  <si>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</si>
  <si>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</si>
  <si>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</si>
  <si>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</si>
  <si>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</si>
  <si>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</si>
  <si>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</si>
  <si>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</si>
  <si>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</si>
  <si>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</si>
  <si>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</si>
  <si>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</si>
  <si>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</si>
  <si>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</si>
  <si>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</si>
  <si>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</si>
  <si>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</si>
  <si>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</si>
  <si>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</si>
  <si>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</si>
  <si>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</si>
  <si>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</si>
  <si>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</si>
  <si>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</si>
  <si>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</si>
  <si>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</si>
  <si>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</si>
  <si>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</si>
  <si>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</si>
  <si>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</si>
  <si>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</si>
  <si>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</si>
  <si>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</si>
  <si>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</si>
  <si>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</si>
  <si>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</si>
  <si>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</si>
  <si>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</si>
  <si>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</si>
  <si>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</si>
  <si>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</si>
  <si>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</si>
  <si>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</si>
  <si>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</si>
  <si>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</si>
  <si>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</si>
  <si>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</si>
  <si>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</si>
  <si>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</si>
  <si>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</si>
  <si>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</si>
  <si>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</si>
  <si>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</si>
  <si>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</si>
  <si>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</si>
  <si>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</si>
  <si>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</si>
  <si>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</si>
  <si>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</si>
  <si>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</si>
  <si>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</si>
  <si>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</si>
  <si>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</si>
  <si>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</si>
  <si>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</si>
  <si>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</si>
  <si>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</si>
  <si>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</si>
  <si>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</si>
  <si>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</si>
  <si>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</si>
  <si>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</si>
  <si>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</si>
  <si>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</si>
  <si>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</si>
  <si>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</si>
  <si>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</si>
  <si>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</si>
  <si>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</si>
  <si>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</si>
  <si>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</si>
  <si>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</si>
  <si>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</si>
  <si>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</si>
  <si>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</si>
  <si>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</si>
  <si>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</si>
  <si>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</si>
  <si>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</si>
  <si>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</si>
  <si>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</si>
  <si>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</si>
  <si>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</si>
  <si>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</si>
  <si>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</si>
  <si>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</si>
  <si>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</si>
  <si>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</si>
  <si>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</si>
  <si>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</si>
  <si>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</si>
  <si>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</si>
  <si>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</si>
  <si>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</si>
  <si>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</si>
  <si>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</si>
  <si>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</si>
  <si>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</si>
  <si>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</si>
  <si>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</si>
  <si>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</si>
  <si>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</si>
  <si>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</si>
  <si>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</si>
  <si>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</si>
  <si>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</si>
  <si>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</si>
  <si>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</si>
  <si>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</si>
  <si>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</si>
  <si>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</si>
  <si>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</si>
  <si>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</si>
  <si>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</si>
  <si>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</si>
  <si>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</si>
  <si>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</si>
  <si>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</si>
  <si>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</si>
  <si>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</si>
  <si>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</si>
  <si>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</si>
  <si>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</si>
  <si>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</si>
  <si>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</si>
  <si>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</si>
  <si>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</si>
  <si>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</si>
  <si>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</si>
  <si>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</si>
  <si>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</si>
  <si>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</si>
  <si>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</si>
  <si>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</si>
  <si>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</si>
  <si>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</si>
  <si>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</si>
  <si>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</si>
  <si>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</si>
  <si>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</si>
  <si>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</si>
  <si>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</si>
  <si>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</si>
  <si>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</si>
  <si>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</si>
  <si>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</si>
  <si>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</si>
  <si>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</si>
  <si>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</si>
  <si>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</si>
  <si>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</si>
  <si>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</si>
  <si>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</si>
  <si>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</si>
  <si>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</si>
  <si>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</si>
  <si>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</si>
  <si>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</si>
  <si>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</si>
  <si>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</si>
  <si>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</si>
  <si>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</si>
  <si>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</si>
  <si>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</si>
  <si>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</si>
  <si>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</si>
  <si>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</si>
  <si>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</si>
  <si>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</si>
  <si>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</si>
  <si>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</si>
  <si>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</si>
  <si>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</si>
  <si>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</si>
  <si>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</si>
  <si>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</si>
  <si>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</si>
  <si>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</si>
  <si>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</si>
  <si>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</si>
  <si>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</si>
  <si>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</si>
  <si>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</si>
  <si>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</si>
  <si>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</si>
  <si>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</si>
  <si>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</si>
  <si>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</si>
  <si>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</si>
  <si>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</si>
  <si>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</si>
  <si>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</si>
  <si>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</si>
  <si>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</si>
  <si>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</si>
  <si>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</si>
  <si>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</si>
  <si>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</si>
  <si>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</si>
  <si>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</si>
  <si>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</si>
  <si>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</si>
  <si>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</si>
  <si>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</si>
  <si>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</si>
  <si>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</si>
  <si>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</si>
  <si>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</si>
  <si>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</si>
  <si>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</si>
  <si>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</si>
  <si>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</si>
  <si>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</si>
  <si>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</si>
  <si>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</si>
  <si>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</si>
  <si>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</si>
  <si>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</si>
  <si>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</si>
  <si>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</si>
  <si>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</si>
  <si>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</si>
  <si>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</si>
  <si>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</si>
  <si>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</si>
  <si>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</si>
  <si>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</si>
  <si>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</si>
  <si>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</si>
  <si>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</si>
  <si>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</si>
  <si>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</si>
  <si>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</si>
  <si>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</si>
  <si>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</si>
  <si>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</si>
  <si>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</si>
  <si>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</si>
  <si>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</si>
  <si>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</si>
  <si>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</si>
  <si>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</si>
  <si>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</si>
  <si>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</si>
  <si>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</si>
  <si>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</si>
  <si>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</si>
  <si>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</si>
  <si>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</si>
  <si>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</si>
  <si>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</si>
  <si>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</si>
  <si>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</si>
  <si>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</si>
  <si>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</si>
  <si>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</si>
  <si>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</si>
  <si>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</si>
  <si>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</si>
  <si>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</si>
  <si>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</si>
  <si>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</si>
  <si>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</si>
  <si>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</si>
  <si>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</si>
  <si>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</si>
  <si>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</si>
  <si>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</si>
  <si>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</si>
  <si>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</si>
  <si>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</si>
  <si>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</si>
  <si>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</si>
  <si>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</si>
  <si>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</si>
  <si>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</si>
  <si>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</si>
  <si>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</si>
  <si>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</si>
  <si>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</si>
  <si>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</si>
  <si>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</si>
  <si>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</si>
  <si>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</si>
  <si>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</si>
  <si>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</si>
  <si>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</si>
  <si>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</si>
  <si>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</si>
  <si>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</si>
  <si>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</si>
  <si>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</si>
  <si>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</si>
  <si>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</si>
  <si>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</si>
  <si>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</si>
  <si>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</si>
  <si>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</si>
  <si>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</si>
  <si>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</si>
  <si>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</si>
  <si>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</si>
  <si>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</si>
  <si>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</si>
  <si>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</si>
  <si>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</si>
  <si>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</si>
  <si>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</si>
  <si>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</si>
  <si>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</si>
  <si>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</si>
  <si>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</si>
  <si>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</si>
  <si>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</si>
  <si>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</si>
  <si>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</si>
  <si>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</si>
  <si>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</si>
  <si>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</si>
  <si>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</si>
  <si>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</si>
  <si>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</si>
  <si>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</si>
  <si>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</si>
  <si>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</si>
  <si>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</si>
  <si>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</si>
  <si>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</si>
  <si>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</si>
  <si>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</si>
  <si>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</si>
  <si>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</si>
  <si>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</si>
  <si>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</si>
  <si>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</si>
  <si>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</si>
  <si>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</si>
  <si>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</si>
  <si>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</si>
  <si>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</si>
  <si>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</si>
  <si>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</si>
  <si>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</si>
  <si>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</si>
  <si>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</si>
  <si>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</si>
  <si>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</si>
  <si>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</si>
  <si>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</si>
  <si>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</si>
  <si>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</si>
  <si>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</si>
  <si>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</si>
  <si>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</si>
  <si>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</si>
  <si>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</si>
  <si>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</si>
  <si>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</si>
  <si>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</si>
  <si>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</si>
  <si>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</si>
  <si>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</si>
  <si>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</si>
  <si>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</si>
  <si>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</si>
  <si>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</si>
  <si>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</si>
  <si>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</si>
  <si>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</si>
  <si>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</si>
  <si>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</si>
  <si>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</si>
  <si>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</si>
  <si>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</si>
  <si>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</si>
  <si>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</si>
  <si>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</si>
  <si>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</si>
  <si>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</si>
  <si>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</si>
  <si>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</si>
  <si>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</si>
  <si>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</si>
  <si>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</si>
  <si>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</si>
  <si>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</si>
  <si>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</si>
  <si>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</si>
  <si>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</si>
  <si>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</si>
  <si>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</si>
  <si>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</si>
  <si>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</si>
  <si>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</si>
  <si>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</si>
  <si>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</si>
  <si>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</si>
  <si>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</si>
  <si>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</si>
  <si>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</si>
  <si>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</si>
  <si>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</si>
  <si>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</si>
  <si>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</si>
  <si>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</si>
  <si>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</si>
  <si>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</si>
  <si>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</si>
  <si>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</si>
  <si>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</si>
  <si>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</si>
  <si>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</si>
  <si>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</si>
  <si>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</si>
  <si>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</si>
  <si>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</si>
  <si>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</si>
  <si>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</si>
  <si>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</si>
  <si>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</si>
  <si>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</si>
  <si>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</si>
  <si>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</si>
  <si>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</si>
  <si>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</si>
  <si>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</si>
  <si>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</si>
  <si>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</si>
  <si>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</si>
  <si>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</si>
  <si>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</si>
  <si>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</si>
  <si>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</si>
  <si>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</si>
  <si>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</si>
  <si>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</si>
  <si>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</si>
  <si>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</si>
  <si>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</si>
  <si>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</si>
  <si>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</si>
  <si>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</si>
  <si>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</si>
  <si>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</si>
  <si>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</si>
  <si>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</si>
  <si>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</si>
  <si>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</si>
  <si>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</si>
  <si>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</si>
  <si>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</si>
  <si>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</si>
  <si>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</si>
  <si>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</si>
  <si>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</si>
  <si>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</si>
  <si>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</si>
  <si>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</si>
  <si>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</si>
  <si>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</si>
  <si>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</si>
  <si>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</si>
  <si>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</si>
  <si>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</si>
  <si>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</si>
  <si>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</si>
  <si>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</si>
  <si>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</si>
  <si>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</si>
  <si>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</si>
  <si>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</si>
  <si>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</si>
  <si>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</si>
  <si>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</si>
  <si>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</si>
  <si>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</si>
  <si>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</si>
  <si>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</si>
  <si>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</si>
  <si>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</si>
  <si>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</si>
  <si>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</si>
  <si>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</si>
  <si>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</si>
  <si>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</si>
  <si>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</si>
  <si>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</si>
  <si>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</si>
  <si>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</si>
  <si>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</si>
  <si>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</si>
  <si>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</si>
  <si>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</si>
  <si>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</si>
  <si>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</si>
  <si>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</si>
  <si>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</si>
  <si>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</si>
  <si>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</si>
  <si>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</si>
  <si>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</si>
  <si>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</si>
  <si>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</si>
  <si>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</si>
  <si>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</si>
  <si>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</si>
  <si>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</si>
  <si>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</si>
  <si>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</si>
  <si>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</si>
  <si>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</si>
  <si>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</si>
  <si>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</si>
  <si>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</si>
  <si>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</si>
  <si>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</si>
  <si>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</si>
  <si>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</si>
  <si>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</si>
  <si>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</si>
  <si>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</si>
  <si>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</si>
  <si>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</si>
  <si>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</si>
  <si>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</si>
  <si>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</si>
  <si>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</si>
  <si>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</si>
  <si>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</si>
  <si>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</si>
  <si>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</si>
  <si>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</si>
  <si>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</si>
  <si>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</si>
  <si>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</si>
  <si>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</si>
  <si>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</si>
  <si>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</si>
  <si>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</si>
  <si>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</si>
  <si>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</si>
  <si>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</si>
  <si>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</si>
  <si>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</si>
  <si>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</si>
  <si>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</si>
  <si>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</si>
  <si>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</si>
  <si>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</si>
  <si>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</si>
  <si>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</si>
  <si>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</si>
  <si>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</si>
  <si>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</si>
  <si>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</si>
  <si>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</si>
  <si>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</si>
  <si>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</si>
  <si>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</si>
  <si>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</si>
  <si>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</si>
  <si>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</si>
  <si>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</si>
  <si>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</si>
  <si>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</si>
  <si>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</si>
  <si>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</si>
  <si>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</si>
  <si>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</si>
  <si>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</si>
  <si>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</si>
  <si>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</si>
  <si>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</si>
  <si>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</si>
  <si>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</si>
  <si>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</si>
  <si>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</si>
  <si>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</si>
  <si>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</si>
  <si>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</si>
  <si>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</si>
  <si>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</si>
  <si>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</si>
  <si>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</si>
  <si>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</si>
  <si>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</si>
  <si>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</si>
  <si>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</si>
  <si>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</si>
  <si>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</si>
  <si>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</si>
  <si>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</si>
  <si>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</si>
  <si>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</si>
  <si>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</si>
  <si>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</si>
  <si>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</si>
  <si>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</si>
  <si>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</si>
  <si>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</si>
  <si>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</si>
  <si>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</si>
  <si>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</si>
  <si>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</si>
  <si>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</si>
  <si>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</si>
  <si>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</si>
  <si>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</si>
  <si>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</si>
  <si>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</si>
  <si>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</si>
  <si>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</si>
  <si>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</si>
  <si>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</si>
  <si>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</si>
  <si>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</si>
  <si>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</si>
  <si>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</si>
  <si>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</si>
  <si>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</si>
  <si>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</si>
  <si>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</si>
  <si>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</si>
  <si>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</si>
  <si>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</si>
  <si>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</si>
  <si>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</si>
  <si>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</si>
  <si>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</si>
  <si>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</si>
  <si>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</si>
  <si>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</si>
  <si>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</si>
  <si>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</si>
  <si>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</si>
  <si>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</si>
  <si>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</si>
  <si>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</si>
  <si>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</si>
  <si>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</si>
  <si>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</si>
  <si>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</si>
  <si>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</si>
  <si>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</si>
  <si>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</si>
  <si>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</si>
  <si>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</si>
  <si>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</si>
  <si>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</si>
  <si>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</si>
  <si>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</si>
  <si>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</si>
  <si>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</si>
  <si>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</si>
  <si>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</si>
  <si>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</si>
  <si>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</si>
  <si>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</si>
  <si>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</si>
  <si>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</si>
  <si>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</si>
  <si>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</si>
  <si>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</si>
  <si>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</si>
  <si>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</si>
  <si>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</si>
  <si>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</si>
  <si>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</si>
  <si>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</si>
  <si>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</si>
  <si>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</si>
  <si>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</si>
  <si>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</si>
  <si>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</si>
  <si>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</si>
  <si>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</si>
  <si>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</si>
  <si>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</si>
  <si>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</si>
  <si>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</si>
  <si>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</si>
  <si>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</si>
  <si>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</si>
  <si>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</si>
  <si>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</si>
  <si>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</si>
  <si>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</si>
  <si>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</si>
  <si>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</si>
  <si>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</si>
  <si>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</si>
  <si>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</si>
  <si>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</si>
  <si>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</si>
  <si>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</si>
  <si>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</si>
  <si>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</si>
  <si>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</si>
  <si>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</si>
  <si>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</si>
  <si>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</si>
  <si>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</si>
  <si>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</si>
  <si>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</si>
  <si>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</si>
  <si>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</si>
  <si>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</si>
  <si>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</si>
  <si>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</si>
  <si>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</si>
  <si>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</si>
  <si>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</si>
  <si>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</si>
  <si>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</si>
  <si>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</si>
  <si>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</si>
  <si>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</si>
  <si>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</si>
  <si>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</si>
  <si>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</si>
  <si>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</si>
  <si>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</si>
  <si>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</si>
  <si>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</si>
  <si>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</si>
  <si>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</si>
  <si>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</si>
  <si>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</si>
  <si>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</si>
  <si>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</si>
  <si>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</si>
  <si>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</si>
  <si>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</si>
  <si>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</si>
  <si>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</si>
  <si>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</si>
  <si>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</si>
  <si>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</si>
  <si>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</si>
  <si>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</si>
  <si>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</si>
  <si>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</si>
  <si>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</si>
  <si>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</si>
  <si>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</si>
  <si>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</si>
  <si>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</si>
  <si>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</si>
  <si>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</si>
  <si>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</si>
  <si>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</si>
  <si>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</si>
  <si>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</si>
  <si>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</si>
  <si>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</si>
  <si>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</si>
  <si>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</si>
  <si>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</si>
  <si>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</si>
  <si>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</si>
  <si>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</si>
  <si>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</si>
  <si>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</si>
  <si>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</si>
  <si>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</si>
  <si>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</si>
  <si>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</si>
  <si>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</si>
  <si>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</si>
  <si>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</si>
  <si>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</si>
  <si>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</si>
  <si>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</si>
  <si>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</si>
  <si>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</si>
  <si>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</si>
  <si>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</si>
  <si>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</si>
  <si>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</si>
  <si>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</si>
  <si>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</si>
  <si>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</si>
  <si>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</si>
  <si>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</si>
  <si>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</si>
  <si>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</si>
  <si>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</si>
  <si>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</si>
  <si>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</si>
  <si>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</si>
  <si>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</si>
  <si>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</si>
  <si>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</si>
  <si>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</si>
  <si>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</si>
  <si>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</si>
  <si>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</si>
  <si>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</si>
  <si>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</si>
  <si>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</si>
  <si>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</si>
  <si>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</si>
  <si>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</si>
  <si>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</si>
  <si>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</si>
  <si>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</si>
  <si>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</si>
  <si>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</si>
  <si>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</si>
  <si>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</si>
  <si>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</si>
  <si>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</si>
  <si>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</si>
  <si>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</si>
  <si>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</si>
  <si>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</si>
  <si>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</si>
  <si>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</si>
  <si>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</si>
  <si>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</si>
  <si>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</si>
  <si>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</si>
  <si>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</si>
  <si>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</si>
  <si>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</si>
  <si>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</si>
  <si>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</si>
  <si>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</si>
  <si>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</si>
  <si>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</si>
  <si>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</si>
  <si>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</si>
  <si>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</si>
  <si>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</si>
  <si>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</si>
  <si>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</si>
  <si>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</si>
  <si>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</si>
  <si>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</si>
  <si>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</si>
  <si>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</si>
  <si>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</si>
  <si>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</si>
  <si>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</si>
  <si>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</si>
  <si>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</si>
  <si>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</si>
  <si>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</si>
  <si>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</si>
  <si>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</si>
  <si>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</si>
  <si>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</si>
  <si>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</si>
  <si>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</si>
  <si>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</si>
  <si>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</si>
  <si>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</si>
  <si>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</si>
  <si>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</si>
  <si>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</si>
  <si>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</si>
  <si>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</si>
  <si>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</si>
  <si>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</si>
  <si>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</si>
  <si>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</si>
  <si>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</si>
  <si>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</si>
  <si>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</si>
  <si>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</si>
  <si>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</si>
  <si>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</si>
  <si>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</si>
  <si>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</si>
  <si>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</si>
  <si>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</si>
  <si>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</si>
  <si>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</si>
  <si>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</si>
  <si>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</si>
  <si>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</si>
  <si>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</si>
  <si>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</si>
  <si>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</si>
  <si>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</si>
  <si>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</si>
  <si>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</si>
  <si>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</si>
  <si>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</si>
  <si>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</si>
  <si>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</si>
  <si>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</si>
  <si>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</si>
  <si>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</si>
  <si>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</si>
  <si>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</si>
  <si>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</si>
  <si>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</si>
  <si>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</si>
  <si>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</si>
  <si>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</si>
  <si>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</si>
  <si>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</si>
  <si>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</si>
  <si>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</si>
  <si>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</si>
  <si>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</si>
  <si>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</si>
  <si>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</si>
  <si>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</si>
  <si>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</si>
  <si>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</si>
  <si>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</si>
  <si>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</si>
  <si>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</si>
  <si>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</si>
  <si>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</si>
  <si>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</si>
  <si>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</si>
  <si>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</si>
  <si>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</si>
  <si>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</si>
  <si>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</si>
  <si>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</si>
  <si>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</si>
  <si>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</si>
  <si>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</si>
  <si>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</si>
  <si>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</si>
  <si>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</si>
  <si>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</si>
  <si>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</si>
  <si>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</si>
  <si>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</si>
  <si>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</si>
  <si>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</si>
  <si>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</si>
  <si>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</si>
  <si>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</si>
  <si>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</si>
  <si>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</si>
  <si>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</si>
  <si>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</si>
  <si>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</si>
  <si>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</si>
  <si>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</si>
  <si>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</si>
  <si>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</si>
  <si>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</si>
  <si>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</si>
  <si>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</si>
  <si>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</si>
  <si>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</si>
  <si>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</si>
  <si>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</si>
  <si>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</si>
  <si>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</si>
  <si>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</si>
  <si>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</si>
  <si>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</si>
  <si>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</si>
  <si>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</si>
  <si>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</si>
  <si>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</si>
  <si>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</si>
  <si>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</si>
  <si>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</si>
  <si>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</si>
  <si>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</si>
  <si>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</si>
  <si>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</si>
  <si>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</si>
  <si>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</si>
  <si>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</si>
  <si>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</si>
  <si>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</si>
  <si>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</si>
  <si>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</si>
  <si>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</si>
  <si>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</si>
  <si>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</si>
  <si>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</si>
  <si>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</si>
  <si>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</si>
  <si>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</si>
  <si>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</si>
  <si>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</si>
  <si>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</si>
  <si>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</si>
  <si>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</si>
  <si>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</si>
  <si>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</si>
  <si>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</si>
  <si>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</si>
  <si>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</si>
  <si>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</si>
  <si>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</si>
  <si>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</si>
  <si>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</si>
  <si>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</si>
  <si>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</si>
  <si>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</si>
  <si>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</si>
  <si>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</si>
  <si>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</si>
  <si>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</si>
  <si>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</si>
  <si>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</si>
  <si>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</si>
  <si>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</si>
  <si>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</si>
  <si>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</si>
  <si>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</si>
  <si>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</si>
  <si>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</si>
  <si>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</si>
  <si>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</si>
  <si>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</si>
  <si>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</si>
  <si>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</si>
  <si>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</si>
  <si>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</si>
  <si>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</si>
  <si>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</si>
  <si>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</si>
  <si>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</si>
  <si>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</si>
  <si>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</si>
  <si>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</si>
  <si>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</si>
  <si>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</si>
  <si>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</si>
  <si>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</si>
  <si>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</si>
  <si>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</si>
  <si>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</si>
  <si>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</si>
  <si>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</si>
  <si>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</si>
  <si>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</si>
  <si>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</si>
  <si>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</si>
  <si>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</si>
  <si>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</si>
  <si>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</si>
  <si>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</si>
  <si>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</si>
  <si>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</si>
  <si>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</si>
  <si>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</si>
  <si>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</si>
  <si>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</si>
  <si>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</si>
  <si>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</si>
  <si>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</si>
  <si>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</si>
  <si>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</si>
  <si>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</si>
  <si>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</si>
  <si>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</si>
  <si>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</si>
  <si>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</si>
  <si>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</si>
  <si>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</si>
  <si>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</si>
  <si>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</si>
  <si>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</si>
  <si>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</si>
  <si>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</si>
  <si>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</si>
  <si>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</si>
  <si>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</si>
  <si>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</si>
  <si>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</si>
  <si>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</si>
  <si>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</si>
  <si>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</si>
  <si>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</si>
  <si>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</si>
  <si>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</si>
  <si>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</si>
  <si>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</si>
  <si>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</si>
  <si>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</si>
  <si>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</si>
  <si>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</si>
  <si>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</si>
  <si>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</si>
  <si>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</si>
  <si>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</si>
  <si>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</si>
  <si>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</si>
  <si>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</si>
  <si>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</si>
  <si>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</si>
  <si>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</si>
  <si>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</si>
  <si>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</si>
  <si>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</si>
  <si>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</si>
  <si>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</si>
  <si>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</si>
  <si>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</si>
  <si>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</si>
  <si>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</si>
  <si>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</si>
  <si>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</si>
  <si>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</si>
  <si>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</si>
  <si>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</si>
  <si>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</si>
  <si>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</si>
  <si>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</si>
  <si>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</si>
  <si>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</si>
  <si>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</si>
  <si>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</si>
  <si>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</si>
  <si>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</si>
  <si>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</si>
  <si>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</si>
  <si>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</si>
  <si>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</si>
  <si>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</si>
  <si>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</si>
  <si>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</si>
  <si>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</si>
  <si>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</si>
  <si>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</si>
  <si>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</si>
  <si>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</si>
  <si>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</si>
  <si>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</si>
  <si>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</si>
  <si>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</si>
  <si>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</si>
  <si>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</si>
  <si>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</si>
  <si>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</si>
  <si>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</si>
  <si>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</si>
  <si>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</si>
  <si>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</si>
  <si>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</si>
  <si>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</si>
  <si>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</si>
  <si>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</si>
  <si>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</si>
  <si>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</si>
  <si>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</si>
  <si>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</si>
  <si>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</si>
  <si>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</si>
  <si>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</si>
  <si>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</si>
  <si>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</si>
  <si>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</si>
  <si>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</si>
  <si>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</si>
  <si>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</si>
  <si>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</si>
  <si>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</si>
  <si>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</si>
  <si>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</si>
  <si>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</si>
  <si>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</si>
  <si>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</si>
  <si>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</si>
  <si>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</si>
  <si>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</si>
  <si>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</si>
  <si>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</si>
  <si>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</si>
  <si>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</si>
  <si>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</si>
  <si>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</si>
  <si>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</si>
  <si>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</si>
  <si>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</si>
  <si>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</si>
  <si>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</si>
  <si>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</si>
  <si>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</si>
  <si>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</si>
  <si>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</si>
  <si>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</si>
  <si>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</si>
  <si>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</si>
  <si>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</si>
  <si>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</si>
  <si>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</si>
  <si>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</si>
  <si>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</si>
  <si>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</si>
  <si>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</si>
  <si>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</si>
  <si>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</si>
  <si>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</si>
  <si>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</si>
  <si>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</si>
  <si>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</si>
  <si>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</si>
  <si>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</si>
  <si>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</si>
  <si>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</si>
  <si>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</si>
  <si>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</si>
  <si>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</si>
  <si>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</si>
  <si>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</si>
  <si>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</si>
  <si>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</si>
  <si>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</si>
  <si>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</si>
  <si>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</si>
  <si>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</si>
  <si>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</si>
  <si>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</si>
  <si>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</si>
  <si>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</si>
  <si>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</si>
  <si>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</si>
  <si>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</si>
  <si>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</si>
  <si>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</si>
  <si>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</si>
  <si>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</si>
  <si>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</si>
  <si>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</si>
  <si>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</si>
  <si>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</si>
  <si>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</si>
  <si>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</si>
  <si>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</si>
  <si>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</si>
  <si>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</si>
  <si>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</si>
  <si>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</si>
  <si>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</si>
  <si>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</si>
  <si>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</si>
  <si>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</si>
  <si>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</si>
  <si>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</si>
  <si>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</si>
  <si>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</si>
  <si>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</si>
  <si>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</si>
  <si>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</si>
  <si>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</si>
  <si>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</si>
  <si>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</si>
  <si>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</si>
  <si>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</si>
  <si>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</si>
  <si>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</si>
  <si>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</si>
  <si>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</si>
  <si>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</si>
  <si>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</si>
  <si>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</si>
  <si>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</si>
  <si>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</si>
  <si>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</si>
  <si>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</si>
  <si>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</si>
  <si>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</si>
  <si>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</si>
  <si>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</si>
  <si>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</si>
  <si>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</si>
  <si>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</si>
  <si>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</si>
  <si>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</si>
  <si>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</si>
  <si>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</si>
  <si>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</si>
  <si>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</si>
  <si>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</si>
  <si>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</si>
  <si>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</si>
  <si>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</si>
  <si>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</si>
  <si>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</si>
  <si>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</si>
  <si>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</si>
  <si>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</si>
  <si>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</si>
  <si>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</si>
  <si>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</si>
  <si>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</si>
  <si>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</si>
  <si>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</si>
  <si>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</si>
  <si>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</si>
  <si>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</si>
  <si>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</si>
  <si>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</si>
  <si>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</si>
  <si>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</si>
  <si>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</si>
  <si>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</si>
  <si>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</si>
  <si>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</si>
  <si>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</si>
  <si>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</si>
  <si>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</si>
  <si>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</si>
  <si>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</si>
  <si>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</si>
  <si>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</si>
  <si>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</si>
  <si>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</si>
  <si>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</si>
  <si>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</si>
  <si>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</si>
  <si>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</si>
  <si>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</si>
  <si>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</si>
  <si>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</si>
  <si>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</si>
  <si>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</si>
  <si>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</si>
  <si>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</si>
  <si>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</si>
  <si>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</si>
  <si>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</si>
  <si>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</si>
  <si>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</si>
  <si>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</si>
  <si>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</si>
  <si>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</si>
  <si>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</si>
  <si>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</si>
  <si>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</si>
  <si>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</si>
  <si>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</si>
  <si>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</si>
  <si>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</si>
  <si>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</si>
  <si>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</si>
  <si>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</si>
  <si>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</si>
  <si>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</si>
  <si>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</si>
  <si>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</si>
  <si>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</si>
  <si>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</si>
  <si>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</si>
  <si>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</si>
  <si>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</si>
  <si>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</si>
  <si>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</si>
  <si>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</si>
  <si>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</si>
  <si>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</si>
  <si>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</si>
  <si>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</si>
  <si>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</si>
  <si>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</si>
  <si>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</si>
  <si>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</si>
  <si>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</si>
  <si>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</si>
  <si>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</si>
  <si>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</si>
  <si>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</si>
  <si>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</si>
  <si>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</si>
  <si>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</si>
  <si>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</si>
  <si>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</si>
  <si>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</si>
  <si>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</si>
  <si>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</si>
  <si>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</si>
  <si>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</si>
  <si>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</si>
  <si>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</si>
  <si>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</si>
  <si>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</si>
  <si>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</si>
  <si>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</si>
  <si>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</si>
  <si>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</si>
  <si>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</si>
  <si>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</si>
  <si>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</si>
  <si>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</si>
  <si>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</si>
  <si>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</si>
  <si>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</si>
  <si>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</si>
  <si>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</si>
  <si>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</si>
  <si>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</si>
  <si>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</si>
  <si>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</si>
  <si>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</si>
  <si>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</si>
  <si>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</si>
  <si>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</si>
  <si>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</si>
  <si>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</si>
  <si>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</si>
  <si>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</si>
  <si>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</si>
  <si>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</si>
  <si>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</si>
  <si>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</si>
  <si>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</si>
  <si>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</si>
  <si>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</si>
  <si>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</si>
  <si>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</si>
  <si>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</si>
  <si>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</si>
  <si>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</si>
  <si>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</si>
  <si>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</si>
  <si>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</si>
  <si>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</si>
  <si>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</si>
  <si>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</si>
  <si>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</si>
  <si>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</si>
  <si>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</si>
  <si>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</si>
  <si>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</si>
  <si>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</si>
  <si>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</si>
  <si>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</si>
  <si>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</si>
  <si>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</si>
  <si>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</si>
  <si>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</si>
  <si>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</si>
  <si>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</si>
  <si>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</si>
  <si>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</si>
  <si>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</si>
  <si>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</si>
  <si>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</si>
  <si>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</si>
  <si>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</si>
  <si>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</si>
  <si>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</si>
  <si>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</si>
  <si>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</si>
  <si>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</si>
  <si>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</si>
  <si>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</si>
  <si>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</si>
  <si>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</si>
  <si>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</si>
  <si>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</si>
  <si>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</si>
  <si>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</si>
  <si>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</si>
  <si>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</si>
  <si>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</si>
  <si>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</si>
  <si>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</si>
  <si>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</si>
  <si>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</si>
  <si>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</si>
  <si>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</si>
  <si>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</si>
  <si>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</si>
  <si>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</si>
  <si>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</si>
  <si>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</si>
  <si>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</si>
  <si>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</si>
  <si>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</si>
  <si>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</si>
  <si>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</si>
  <si>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</si>
  <si>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</si>
  <si>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</si>
  <si>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</si>
  <si>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</si>
  <si>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</si>
  <si>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</si>
  <si>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</si>
  <si>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</si>
  <si>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</si>
  <si>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</si>
  <si>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</si>
  <si>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</si>
  <si>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</si>
  <si>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</si>
  <si>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</si>
  <si>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</si>
  <si>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</si>
  <si>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</si>
  <si>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</si>
  <si>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</si>
  <si>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</si>
  <si>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</si>
  <si>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</si>
  <si>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</si>
  <si>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</si>
  <si>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</si>
  <si>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</si>
  <si>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</si>
  <si>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</si>
  <si>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</si>
  <si>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</si>
  <si>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</si>
  <si>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</si>
  <si>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</si>
  <si>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</si>
  <si>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</si>
  <si>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</si>
  <si>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</si>
  <si>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</si>
  <si>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</si>
  <si>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</si>
  <si>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</si>
  <si>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</si>
  <si>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</si>
  <si>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</si>
  <si>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</si>
  <si>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</si>
  <si>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</si>
  <si>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</si>
  <si>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</si>
  <si>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</si>
  <si>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</si>
  <si>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</si>
  <si>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</si>
  <si>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</si>
  <si>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</si>
  <si>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</si>
  <si>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</si>
  <si>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</si>
  <si>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</si>
  <si>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</si>
  <si>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</si>
  <si>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</si>
  <si>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</si>
  <si>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</si>
  <si>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</si>
  <si>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</si>
  <si>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</si>
  <si>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</si>
  <si>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</si>
  <si>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</si>
  <si>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</si>
  <si>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</si>
  <si>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</si>
  <si>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</si>
  <si>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</si>
  <si>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</si>
  <si>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</si>
  <si>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</si>
  <si>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</si>
  <si>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</si>
  <si>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</si>
  <si>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</si>
  <si>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</si>
  <si>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</si>
  <si>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</si>
  <si>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</si>
  <si>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</si>
  <si>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</si>
  <si>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</si>
  <si>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</si>
  <si>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</si>
  <si>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</si>
  <si>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</si>
  <si>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</si>
  <si>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</si>
  <si>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</si>
  <si>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</si>
  <si>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</si>
  <si>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</si>
  <si>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</si>
  <si>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</si>
  <si>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</si>
  <si>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</si>
  <si>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</si>
  <si>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</si>
  <si>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</si>
  <si>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</si>
  <si>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</si>
  <si>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</si>
  <si>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</si>
  <si>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</si>
  <si>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</si>
  <si>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</si>
  <si>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</si>
  <si>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</si>
  <si>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</si>
  <si>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</si>
  <si>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</si>
  <si>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</si>
  <si>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</si>
  <si>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</si>
  <si>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</si>
  <si>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</si>
  <si>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</si>
  <si>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</si>
  <si>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</si>
  <si>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</si>
  <si>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</si>
  <si>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</si>
  <si>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</si>
  <si>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</si>
  <si>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</si>
  <si>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</si>
  <si>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</si>
  <si>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</si>
  <si>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</si>
  <si>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</si>
  <si>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</si>
  <si>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</si>
  <si>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</si>
  <si>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</si>
  <si>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</si>
  <si>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</si>
  <si>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</si>
  <si>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</si>
  <si>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</si>
  <si>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</si>
  <si>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</si>
  <si>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</si>
  <si>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</si>
  <si>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</si>
  <si>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</si>
  <si>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</si>
  <si>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</si>
  <si>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</si>
  <si>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</si>
  <si>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</si>
  <si>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</si>
  <si>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</si>
  <si>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</si>
  <si>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</si>
  <si>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</si>
  <si>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</si>
  <si>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</si>
  <si>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</si>
  <si>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</si>
  <si>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</si>
  <si>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</si>
  <si>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</si>
  <si>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</si>
  <si>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</si>
  <si>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</si>
  <si>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</si>
  <si>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</si>
  <si>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</si>
  <si>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</si>
  <si>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</si>
  <si>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</si>
  <si>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</si>
  <si>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</si>
  <si>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</si>
  <si>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</si>
  <si>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</si>
  <si>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</si>
  <si>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</si>
  <si>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</si>
  <si>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</si>
  <si>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</si>
  <si>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</si>
  <si>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</si>
  <si>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</si>
  <si>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</si>
  <si>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</si>
  <si>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</si>
  <si>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</si>
  <si>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</si>
  <si>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</si>
  <si>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</si>
  <si>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</si>
  <si>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</si>
  <si>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</si>
  <si>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</si>
  <si>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</si>
  <si>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</si>
  <si>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</si>
  <si>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</si>
  <si>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</si>
  <si>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</si>
  <si>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</si>
  <si>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</si>
  <si>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</si>
  <si>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</si>
  <si>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</si>
  <si>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</si>
  <si>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</si>
  <si>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</si>
  <si>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</si>
  <si>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</si>
  <si>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</si>
  <si>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</si>
  <si>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</si>
  <si>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</si>
  <si>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</si>
  <si>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</si>
  <si>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</si>
  <si>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</si>
  <si>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</si>
  <si>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</si>
  <si>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</si>
  <si>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</si>
  <si>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</si>
  <si>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</si>
  <si>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</si>
  <si>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</si>
  <si>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</si>
  <si>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</si>
  <si>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</si>
  <si>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</si>
  <si>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</si>
  <si>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</si>
  <si>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</si>
  <si>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</si>
  <si>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</si>
  <si>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</si>
  <si>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</si>
  <si>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</si>
  <si>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</si>
  <si>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</si>
  <si>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</si>
  <si>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</si>
  <si>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</si>
  <si>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</si>
  <si>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</si>
  <si>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</si>
  <si>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</si>
  <si>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</si>
  <si>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</si>
  <si>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</si>
  <si>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</si>
  <si>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</si>
  <si>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</si>
  <si>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</si>
  <si>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</si>
  <si>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</si>
  <si>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</si>
  <si>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</si>
  <si>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</si>
  <si>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</si>
  <si>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</si>
  <si>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</si>
  <si>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</si>
  <si>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</si>
  <si>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</si>
  <si>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</si>
  <si>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</si>
  <si>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</si>
  <si>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</si>
  <si>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</si>
  <si>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</si>
  <si>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</si>
  <si>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</si>
  <si>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</si>
  <si>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</si>
  <si>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</si>
  <si>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</si>
  <si>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</si>
  <si>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</si>
  <si>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</si>
  <si>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</si>
  <si>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</si>
  <si>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</si>
  <si>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</si>
  <si>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</si>
  <si>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</si>
  <si>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</si>
  <si>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</si>
  <si>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</si>
  <si>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</si>
  <si>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</si>
  <si>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</si>
  <si>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</si>
  <si>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</si>
  <si>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</si>
  <si>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</si>
  <si>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</si>
  <si>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</si>
  <si>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</si>
  <si>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</si>
  <si>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</si>
  <si>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</si>
  <si>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</si>
  <si>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</si>
  <si>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</si>
  <si>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</si>
  <si>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</si>
  <si>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</si>
  <si>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</si>
  <si>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</si>
  <si>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</si>
  <si>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</si>
  <si>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</si>
  <si>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</si>
  <si>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</si>
  <si>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</si>
  <si>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</si>
  <si>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</si>
  <si>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</si>
  <si>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</si>
  <si>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</si>
  <si>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</si>
  <si>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</si>
  <si>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</si>
  <si>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</si>
  <si>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</si>
  <si>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</si>
  <si>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</si>
  <si>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</si>
  <si>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</si>
  <si>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</si>
  <si>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</si>
  <si>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</si>
  <si>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</si>
  <si>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</si>
  <si>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</si>
  <si>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</si>
  <si>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</si>
  <si>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</si>
  <si>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</si>
  <si>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</si>
  <si>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</si>
  <si>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</si>
  <si>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</si>
  <si>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</si>
  <si>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</si>
  <si>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</si>
  <si>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</si>
  <si>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</si>
  <si>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</si>
  <si>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</si>
  <si>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</si>
  <si>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</si>
  <si>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</si>
  <si>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</si>
  <si>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</si>
  <si>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</si>
  <si>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</si>
  <si>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</si>
  <si>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</si>
  <si>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</si>
  <si>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</si>
  <si>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</si>
  <si>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</si>
  <si>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</si>
  <si>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</si>
  <si>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</si>
  <si>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</si>
  <si>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</si>
  <si>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</si>
  <si>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</si>
  <si>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</si>
  <si>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</si>
  <si>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</si>
  <si>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</si>
  <si>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</si>
  <si>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</si>
  <si>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</si>
  <si>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</si>
  <si>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</si>
  <si>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</si>
  <si>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</si>
  <si>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</si>
  <si>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</si>
  <si>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</si>
  <si>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</si>
  <si>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</si>
  <si>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</si>
  <si>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</si>
  <si>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</si>
  <si>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</si>
  <si>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</si>
  <si>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</si>
  <si>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</si>
  <si>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</si>
  <si>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</si>
  <si>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</si>
  <si>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</si>
  <si>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</si>
  <si>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</si>
  <si>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</si>
  <si>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</si>
  <si>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</si>
  <si>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</si>
  <si>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</si>
  <si>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</si>
  <si>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</si>
  <si>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</si>
  <si>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</si>
  <si>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</si>
  <si>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</si>
  <si>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</si>
  <si>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</si>
  <si>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</si>
  <si>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</si>
  <si>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</si>
  <si>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</si>
  <si>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</si>
  <si>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</si>
  <si>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</si>
  <si>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</si>
  <si>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</si>
  <si>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</si>
  <si>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</si>
  <si>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</si>
  <si>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</si>
  <si>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</si>
  <si>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</si>
  <si>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</si>
  <si>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</si>
  <si>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</si>
  <si>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</si>
  <si>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</si>
  <si>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</si>
  <si>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</si>
  <si>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</si>
  <si>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</si>
  <si>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</si>
  <si>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</si>
  <si>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</si>
  <si>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</si>
  <si>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</si>
  <si>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</si>
  <si>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</si>
  <si>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</si>
  <si>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</si>
  <si>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</si>
  <si>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</si>
  <si>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</si>
  <si>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</si>
  <si>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</si>
  <si>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</si>
  <si>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</si>
  <si>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</si>
  <si>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</si>
  <si>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</si>
  <si>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</si>
  <si>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</si>
  <si>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</si>
  <si>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</si>
  <si>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</si>
  <si>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</si>
  <si>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</si>
  <si>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</si>
  <si>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</si>
  <si>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</si>
  <si>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</si>
  <si>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</si>
  <si>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</si>
  <si>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</si>
  <si>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</si>
  <si>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</si>
  <si>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</si>
  <si>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</si>
  <si>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</si>
  <si>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</si>
  <si>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</si>
  <si>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</si>
  <si>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</si>
  <si>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</si>
  <si>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</si>
  <si>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</si>
  <si>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</si>
  <si>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</si>
  <si>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</si>
  <si>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</si>
  <si>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</si>
  <si>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</si>
  <si>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</si>
  <si>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</si>
  <si>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</si>
  <si>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</si>
  <si>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</si>
  <si>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</si>
  <si>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</si>
  <si>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</si>
  <si>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</si>
  <si>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</si>
  <si>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</si>
  <si>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</si>
  <si>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</si>
  <si>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</si>
  <si>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</si>
  <si>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</si>
  <si>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</si>
  <si>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</si>
  <si>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</si>
  <si>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</si>
  <si>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</si>
  <si>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</si>
  <si>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</si>
  <si>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</si>
  <si>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</si>
  <si>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</si>
  <si>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</si>
  <si>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</si>
  <si>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</si>
  <si>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</si>
  <si>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</si>
  <si>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</si>
  <si>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</si>
  <si>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</si>
  <si>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</si>
  <si>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</si>
  <si>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</si>
  <si>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</si>
  <si>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</si>
  <si>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</si>
  <si>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</si>
  <si>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</si>
  <si>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</si>
  <si>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</si>
  <si>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</si>
  <si>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</si>
  <si>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</si>
  <si>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</si>
  <si>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</si>
  <si>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</si>
  <si>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</si>
  <si>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</si>
  <si>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</si>
  <si>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</si>
  <si>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</si>
  <si>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</si>
  <si>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</si>
  <si>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</si>
  <si>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</si>
  <si>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</si>
  <si>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</si>
  <si>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</si>
  <si>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</si>
  <si>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</si>
  <si>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</si>
  <si>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</si>
  <si>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</si>
  <si>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</si>
  <si>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</si>
  <si>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</si>
  <si>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</si>
  <si>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</si>
  <si>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</si>
  <si>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</si>
  <si>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</si>
  <si>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</si>
  <si>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</si>
  <si>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</si>
  <si>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</si>
  <si>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</si>
  <si>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</si>
  <si>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</si>
  <si>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</si>
  <si>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</si>
  <si>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</si>
  <si>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</si>
  <si>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</si>
  <si>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</si>
  <si>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</si>
  <si>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</si>
  <si>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</si>
  <si>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</si>
  <si>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</si>
  <si>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</si>
  <si>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</si>
  <si>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</si>
  <si>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</si>
  <si>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</si>
  <si>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</si>
  <si>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</si>
  <si>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</si>
  <si>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</si>
  <si>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</si>
  <si>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</si>
  <si>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</si>
  <si>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</si>
  <si>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</si>
  <si>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</si>
  <si>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</si>
  <si>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</si>
  <si>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</si>
  <si>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</si>
  <si>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</si>
  <si>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</si>
  <si>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</si>
  <si>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</si>
  <si>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</si>
  <si>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</si>
  <si>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</si>
  <si>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</si>
  <si>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</si>
  <si>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</si>
  <si>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</si>
  <si>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</si>
  <si>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</si>
  <si>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</si>
  <si>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</si>
  <si>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</si>
  <si>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</si>
  <si>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</si>
  <si>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</si>
  <si>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</si>
  <si>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</si>
  <si>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</si>
  <si>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</si>
  <si>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</si>
  <si>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</si>
  <si>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</si>
  <si>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</si>
  <si>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</si>
  <si>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</si>
  <si>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</si>
  <si>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</si>
  <si>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</si>
  <si>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</si>
  <si>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</si>
  <si>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</si>
  <si>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</si>
  <si>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</si>
  <si>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</si>
  <si>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</si>
  <si>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</si>
  <si>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</si>
  <si>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</si>
  <si>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</si>
  <si>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</si>
  <si>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</si>
  <si>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</si>
  <si>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</si>
  <si>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</si>
  <si>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</si>
  <si>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</si>
  <si>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</si>
  <si>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</si>
  <si>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</si>
  <si>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</si>
  <si>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</si>
  <si>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</si>
  <si>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</si>
  <si>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</si>
  <si>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</si>
  <si>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</si>
  <si>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</si>
  <si>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</si>
  <si>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</si>
  <si>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</si>
  <si>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</si>
  <si>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</si>
  <si>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</si>
  <si>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</si>
  <si>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</si>
  <si>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</si>
  <si>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</si>
  <si>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</si>
  <si>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</si>
  <si>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</si>
  <si>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</si>
  <si>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</si>
  <si>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</si>
  <si>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</si>
  <si>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</si>
  <si>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</si>
  <si>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</si>
  <si>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</si>
  <si>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</si>
  <si>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</si>
  <si>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</si>
  <si>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</si>
  <si>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</si>
  <si>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</si>
  <si>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</si>
  <si>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</si>
  <si>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</si>
  <si>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</si>
  <si>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</si>
  <si>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</si>
  <si>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</si>
  <si>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</si>
  <si>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</si>
  <si>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</si>
  <si>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</si>
  <si>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</si>
  <si>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</si>
  <si>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</si>
  <si>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</si>
  <si>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</si>
  <si>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</si>
  <si>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</si>
  <si>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</si>
  <si>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</si>
  <si>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</si>
  <si>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</si>
  <si>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</si>
  <si>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</si>
  <si>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</si>
  <si>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</si>
  <si>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</si>
  <si>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</si>
  <si>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</si>
  <si>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</si>
  <si>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</si>
  <si>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</si>
  <si>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</si>
  <si>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</si>
  <si>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</si>
  <si>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</si>
  <si>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</si>
  <si>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</si>
  <si>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</si>
  <si>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</si>
  <si>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</si>
  <si>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</si>
  <si>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</si>
  <si>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</si>
  <si>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</si>
  <si>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</si>
  <si>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</si>
  <si>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</si>
  <si>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</si>
  <si>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</si>
  <si>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</si>
  <si>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</si>
  <si>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</si>
  <si>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</si>
  <si>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</si>
  <si>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</si>
  <si>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</si>
  <si>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</si>
  <si>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</si>
  <si>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</si>
  <si>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</si>
  <si>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</si>
  <si>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</si>
  <si>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</si>
  <si>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</si>
  <si>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</si>
  <si>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</si>
  <si>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</si>
  <si>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</si>
  <si>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</si>
  <si>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</si>
  <si>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</si>
  <si>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</si>
  <si>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</si>
  <si>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</si>
  <si>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</si>
  <si>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</si>
  <si>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</si>
  <si>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</si>
  <si>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</si>
  <si>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</si>
  <si>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</si>
  <si>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</si>
  <si>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</si>
  <si>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</si>
  <si>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</si>
  <si>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</si>
  <si>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</si>
  <si>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</si>
  <si>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</si>
  <si>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</si>
  <si>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</si>
  <si>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</si>
  <si>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</si>
  <si>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</si>
  <si>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</si>
  <si>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</si>
  <si>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</si>
  <si>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</si>
  <si>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</si>
  <si>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</si>
  <si>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</si>
  <si>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</si>
  <si>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</si>
  <si>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</si>
  <si>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</si>
  <si>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</si>
  <si>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</si>
  <si>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</si>
  <si>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</si>
  <si>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</si>
  <si>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</si>
  <si>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</si>
  <si>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</si>
  <si>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</si>
  <si>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</si>
  <si>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</si>
  <si>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</si>
  <si>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</si>
  <si>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</si>
  <si>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</si>
  <si>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</si>
  <si>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</si>
  <si>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</si>
  <si>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</si>
  <si>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</si>
  <si>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</si>
  <si>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</si>
  <si>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</si>
  <si>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</si>
  <si>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</si>
  <si>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</si>
  <si>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</si>
  <si>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</si>
  <si>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</si>
  <si>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</si>
  <si>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</si>
  <si>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</si>
  <si>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</si>
  <si>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</si>
  <si>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</si>
  <si>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</si>
  <si>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</si>
  <si>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</si>
  <si>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</si>
  <si>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</si>
  <si>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</si>
  <si>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</si>
  <si>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</si>
  <si>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</si>
  <si>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</si>
  <si>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</si>
  <si>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</si>
  <si>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</si>
  <si>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</si>
  <si>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</si>
  <si>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</si>
  <si>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</si>
  <si>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</si>
  <si>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</si>
  <si>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</si>
  <si>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</si>
  <si>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</si>
  <si>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</si>
  <si>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</si>
  <si>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</si>
  <si>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</si>
  <si>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</si>
  <si>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</si>
  <si>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</si>
  <si>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</si>
  <si>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</si>
  <si>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</si>
  <si>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</si>
  <si>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</si>
  <si>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</si>
  <si>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</si>
  <si>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</si>
  <si>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</si>
  <si>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</si>
  <si>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</si>
  <si>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</si>
  <si>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</si>
  <si>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</si>
  <si>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</si>
  <si>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</si>
  <si>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</si>
  <si>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</si>
  <si>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</si>
  <si>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</si>
  <si>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</si>
  <si>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</si>
  <si>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</si>
  <si>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</si>
  <si>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</si>
  <si>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</si>
  <si>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</si>
  <si>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</si>
  <si>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</si>
  <si>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</si>
  <si>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</si>
  <si>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</si>
  <si>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</si>
  <si>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</si>
  <si>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</si>
  <si>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</si>
  <si>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</si>
  <si>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</si>
  <si>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</si>
  <si>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</si>
  <si>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</si>
  <si>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</si>
  <si>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</si>
  <si>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</si>
  <si>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</si>
  <si>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</si>
  <si>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</si>
  <si>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</si>
  <si>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</si>
  <si>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</si>
  <si>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</si>
  <si>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</si>
  <si>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</si>
  <si>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</si>
  <si>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</si>
  <si>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</si>
  <si>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</si>
  <si>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</si>
  <si>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</si>
  <si>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</si>
  <si>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</si>
  <si>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</si>
  <si>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</si>
  <si>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</si>
  <si>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</si>
  <si>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</si>
  <si>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</si>
  <si>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</si>
  <si>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</si>
  <si>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</si>
  <si>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</si>
  <si>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</si>
  <si>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</si>
  <si>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</si>
  <si>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</si>
  <si>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</si>
  <si>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</si>
  <si>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</si>
  <si>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</si>
  <si>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</si>
  <si>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</si>
  <si>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</si>
  <si>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</si>
  <si>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</si>
  <si>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</si>
  <si>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</si>
  <si>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</si>
  <si>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</si>
  <si>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</si>
  <si>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</si>
  <si>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</si>
  <si>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</si>
  <si>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</si>
  <si>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</si>
  <si>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</si>
  <si>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</si>
  <si>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</si>
  <si>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</si>
  <si>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</si>
  <si>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</si>
  <si>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</si>
  <si>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</si>
  <si>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</si>
  <si>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</si>
  <si>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</si>
  <si>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</si>
  <si>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</si>
  <si>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</si>
  <si>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</si>
  <si>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</si>
  <si>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</si>
  <si>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</si>
  <si>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</si>
  <si>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</si>
  <si>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</si>
  <si>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</si>
  <si>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</si>
  <si>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</si>
  <si>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</si>
  <si>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</si>
  <si>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</si>
  <si>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</si>
  <si>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</si>
  <si>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</si>
  <si>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</si>
  <si>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</si>
  <si>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</si>
  <si>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</si>
  <si>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</si>
  <si>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</si>
  <si>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</si>
  <si>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</si>
  <si>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</si>
  <si>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</si>
  <si>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</si>
  <si>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</si>
  <si>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</si>
  <si>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</si>
  <si>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</si>
  <si>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</si>
  <si>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</si>
  <si>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</si>
  <si>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</si>
  <si>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</si>
  <si>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</si>
  <si>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</si>
  <si>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</si>
  <si>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</si>
  <si>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</si>
  <si>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</si>
  <si>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</si>
  <si>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</si>
  <si>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</si>
  <si>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</si>
  <si>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</si>
  <si>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</si>
  <si>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</si>
  <si>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</si>
  <si>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</si>
  <si>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</si>
  <si>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</si>
  <si>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</si>
  <si>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</si>
  <si>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</si>
  <si>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</si>
  <si>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</si>
  <si>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</si>
  <si>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</si>
  <si>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</si>
  <si>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</si>
  <si>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</si>
  <si>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</si>
  <si>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</si>
  <si>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</si>
  <si>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</si>
  <si>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</si>
  <si>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</si>
  <si>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</si>
  <si>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</si>
  <si>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</si>
  <si>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</si>
  <si>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</si>
  <si>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</si>
  <si>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</si>
  <si>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</si>
  <si>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</si>
  <si>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</si>
  <si>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</si>
  <si>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</si>
  <si>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</si>
  <si>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</si>
  <si>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</si>
  <si>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</si>
  <si>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</si>
  <si>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</si>
  <si>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</si>
  <si>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</si>
  <si>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</si>
  <si>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</si>
  <si>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</si>
  <si>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</si>
  <si>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</si>
  <si>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</si>
  <si>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</si>
  <si>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</si>
  <si>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</si>
  <si>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</si>
  <si>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</si>
  <si>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</si>
  <si>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</si>
  <si>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</si>
  <si>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</si>
  <si>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</si>
  <si>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</si>
  <si>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</si>
  <si>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</si>
  <si>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</si>
  <si>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</si>
  <si>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</si>
  <si>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</si>
  <si>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</si>
  <si>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</si>
  <si>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</si>
  <si>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</si>
  <si>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</si>
  <si>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</si>
  <si>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</si>
  <si>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</si>
  <si>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</si>
  <si>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</si>
  <si>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</si>
  <si>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</si>
  <si>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</si>
  <si>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</si>
  <si>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</si>
  <si>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</si>
  <si>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</si>
  <si>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</si>
  <si>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</si>
  <si>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</si>
  <si>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</si>
  <si>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</si>
  <si>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</si>
  <si>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</si>
  <si>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</si>
  <si>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</si>
  <si>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</si>
  <si>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</si>
  <si>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</si>
  <si>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</si>
  <si>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</si>
  <si>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</si>
  <si>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</si>
  <si>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</si>
  <si>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</si>
  <si>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</si>
  <si>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</si>
  <si>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</si>
  <si>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</si>
  <si>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</si>
  <si>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</si>
  <si>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</si>
  <si>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</si>
  <si>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</si>
  <si>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</si>
  <si>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</si>
  <si>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</si>
  <si>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</si>
  <si>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</si>
  <si>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</si>
  <si>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</si>
  <si>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</si>
  <si>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</si>
  <si>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</si>
  <si>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</si>
  <si>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</si>
  <si>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</si>
  <si>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</si>
  <si>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</si>
  <si>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</si>
  <si>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</si>
  <si>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</si>
  <si>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</si>
  <si>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</si>
  <si>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</si>
  <si>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</si>
  <si>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</si>
  <si>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</si>
  <si>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</si>
  <si>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</si>
  <si>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</si>
  <si>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</si>
  <si>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</si>
  <si>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</si>
  <si>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</si>
  <si>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</si>
  <si>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</si>
  <si>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</si>
  <si>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</si>
  <si>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</si>
  <si>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</si>
  <si>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</si>
  <si>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</si>
  <si>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</si>
  <si>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</si>
  <si>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</si>
  <si>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</si>
  <si>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</si>
  <si>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</si>
  <si>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</si>
  <si>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</si>
  <si>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</si>
  <si>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</si>
  <si>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</si>
  <si>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</si>
  <si>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</si>
  <si>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</si>
  <si>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</si>
  <si>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</si>
  <si>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</si>
  <si>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</si>
  <si>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</si>
  <si>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</si>
  <si>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</si>
  <si>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</si>
  <si>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</si>
  <si>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</si>
  <si>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</si>
  <si>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</si>
  <si>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</si>
  <si>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</si>
  <si>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</si>
  <si>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</si>
  <si>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</si>
  <si>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</si>
  <si>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</si>
  <si>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</si>
  <si>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</si>
  <si>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</si>
  <si>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</si>
  <si>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</si>
  <si>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</si>
  <si>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</si>
  <si>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</si>
  <si>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</si>
  <si>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</si>
  <si>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</si>
  <si>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</si>
  <si>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</si>
  <si>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</si>
  <si>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</si>
  <si>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</si>
  <si>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</si>
  <si>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</si>
  <si>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</si>
  <si>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</si>
  <si>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</si>
  <si>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</si>
  <si>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</si>
  <si>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</si>
  <si>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</si>
  <si>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</si>
  <si>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</si>
  <si>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</si>
  <si>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</si>
  <si>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</si>
  <si>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</si>
  <si>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</si>
  <si>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</si>
  <si>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</si>
  <si>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</si>
  <si>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</si>
  <si>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</si>
  <si>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</si>
  <si>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</si>
  <si>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</si>
  <si>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</si>
  <si>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</si>
  <si>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</si>
  <si>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</si>
  <si>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</si>
  <si>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</si>
  <si>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</si>
  <si>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</si>
  <si>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</si>
  <si>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</si>
  <si>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</si>
  <si>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</si>
  <si>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</si>
  <si>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</si>
  <si>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</si>
  <si>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</si>
  <si>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</si>
  <si>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</si>
  <si>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</si>
  <si>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</si>
  <si>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</si>
  <si>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</si>
  <si>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</si>
  <si>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</si>
  <si>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</si>
  <si>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</si>
  <si>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</si>
  <si>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</si>
  <si>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</si>
  <si>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</si>
  <si>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</si>
  <si>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</si>
  <si>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</si>
  <si>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</si>
  <si>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</si>
  <si>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</si>
  <si>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</si>
  <si>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</si>
  <si>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</si>
  <si>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</si>
  <si>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</si>
  <si>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</si>
  <si>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</si>
  <si>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</si>
  <si>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</si>
  <si>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</si>
  <si>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</si>
  <si>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</si>
  <si>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</si>
  <si>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</si>
  <si>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</si>
  <si>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</si>
  <si>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</si>
  <si>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</si>
  <si>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</si>
  <si>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</si>
  <si>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</si>
  <si>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</si>
  <si>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</si>
  <si>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</si>
  <si>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</si>
  <si>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</si>
  <si>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</si>
  <si>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</si>
  <si>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</si>
  <si>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</si>
  <si>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</si>
  <si>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</si>
  <si>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</si>
  <si>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</si>
  <si>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</si>
  <si>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</si>
  <si>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</si>
  <si>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</si>
  <si>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</si>
  <si>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</si>
  <si>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</si>
  <si>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</si>
  <si>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</si>
  <si>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</si>
  <si>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</si>
  <si>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</si>
  <si>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</si>
  <si>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</si>
  <si>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</si>
  <si>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</si>
  <si>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</si>
  <si>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</si>
  <si>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</si>
  <si>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</si>
  <si>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</si>
  <si>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</si>
  <si>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</si>
  <si>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</si>
  <si>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</si>
  <si>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</si>
  <si>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</si>
  <si>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</si>
  <si>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</si>
  <si>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</si>
  <si>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</si>
  <si>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</si>
  <si>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</si>
  <si>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</si>
  <si>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</si>
  <si>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</si>
  <si>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</si>
  <si>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</si>
  <si>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</si>
  <si>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</si>
  <si>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</si>
  <si>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</si>
  <si>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</si>
  <si>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</si>
  <si>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</si>
  <si>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</si>
  <si>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</si>
  <si>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</si>
  <si>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</si>
  <si>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</si>
  <si>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</si>
  <si>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</si>
  <si>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</si>
  <si>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</si>
  <si>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</si>
  <si>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</si>
  <si>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</si>
  <si>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</si>
  <si>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</si>
  <si>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</si>
  <si>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</si>
  <si>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</si>
  <si>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</si>
  <si>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</si>
  <si>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</si>
  <si>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</si>
  <si>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</si>
  <si>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</si>
  <si>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</si>
  <si>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</si>
  <si>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</si>
  <si>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</si>
  <si>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</si>
  <si>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</si>
  <si>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</si>
  <si>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</si>
  <si>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</si>
  <si>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</si>
  <si>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</si>
  <si>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</si>
  <si>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</si>
  <si>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</si>
  <si>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</si>
  <si>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</si>
  <si>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</si>
  <si>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</si>
  <si>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</si>
  <si>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</si>
  <si>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</si>
  <si>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</si>
  <si>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</si>
  <si>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</si>
  <si>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</si>
  <si>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</si>
  <si>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</si>
  <si>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</si>
  <si>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</si>
  <si>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</si>
  <si>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</si>
  <si>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</si>
  <si>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</si>
  <si>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</si>
  <si>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</si>
  <si>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</si>
  <si>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</si>
  <si>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</si>
  <si>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</si>
  <si>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</si>
  <si>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</si>
  <si>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</si>
  <si>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</si>
  <si>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</si>
  <si>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</si>
  <si>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</si>
  <si>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</si>
  <si>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</si>
  <si>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</si>
  <si>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</si>
  <si>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</si>
  <si>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</si>
  <si>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</si>
  <si>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</si>
  <si>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</si>
  <si>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</si>
  <si>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</si>
  <si>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</si>
  <si>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</si>
  <si>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</si>
  <si>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</si>
  <si>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</si>
  <si>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</si>
  <si>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</si>
  <si>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</si>
  <si>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</si>
  <si>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</si>
  <si>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</si>
  <si>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</si>
  <si>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</si>
  <si>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</si>
  <si>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</si>
  <si>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</si>
  <si>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</si>
  <si>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</si>
  <si>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</si>
  <si>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</si>
  <si>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</si>
  <si>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</si>
  <si>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</si>
  <si>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</si>
  <si>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</si>
  <si>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</si>
  <si>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</si>
  <si>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</si>
  <si>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</si>
  <si>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</si>
  <si>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</si>
  <si>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</si>
  <si>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</si>
  <si>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</si>
  <si>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</si>
  <si>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</si>
  <si>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</si>
  <si>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</si>
  <si>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</si>
  <si>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</si>
  <si>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</si>
  <si>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</si>
  <si>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</si>
  <si>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</si>
  <si>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</si>
  <si>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</si>
  <si>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</si>
  <si>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</si>
  <si>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</si>
  <si>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</si>
  <si>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</si>
  <si>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</si>
  <si>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</si>
  <si>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</si>
  <si>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</si>
  <si>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</si>
  <si>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</si>
  <si>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</si>
  <si>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</si>
  <si>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</si>
  <si>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</si>
  <si>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</si>
  <si>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</si>
  <si>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</si>
  <si>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</si>
  <si>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</si>
  <si>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</si>
  <si>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</si>
  <si>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</si>
  <si>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</si>
  <si>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</si>
  <si>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</si>
  <si>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</si>
  <si>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</si>
  <si>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</si>
  <si>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</si>
  <si>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</si>
  <si>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</si>
  <si>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</si>
  <si>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</si>
  <si>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</si>
  <si>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</si>
  <si>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</si>
  <si>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</si>
  <si>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</si>
  <si>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</si>
  <si>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</si>
  <si>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</si>
  <si>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</si>
  <si>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</si>
  <si>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</si>
  <si>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</si>
  <si>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</si>
  <si>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</si>
  <si>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</si>
  <si>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</si>
  <si>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</si>
  <si>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</si>
  <si>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</si>
  <si>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</si>
  <si>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</si>
  <si>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</si>
  <si>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</si>
  <si>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</si>
  <si>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</si>
  <si>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</si>
  <si>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</si>
  <si>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</si>
  <si>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</si>
  <si>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</si>
  <si>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</si>
  <si>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</si>
  <si>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</si>
  <si>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</si>
  <si>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</si>
  <si>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</si>
  <si>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</si>
  <si>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</si>
  <si>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</si>
  <si>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</si>
  <si>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</si>
  <si>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</si>
  <si>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</si>
  <si>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</si>
  <si>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</si>
  <si>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</si>
  <si>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</si>
  <si>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</si>
  <si>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</si>
  <si>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</si>
  <si>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</si>
  <si>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</si>
  <si>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</si>
  <si>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</si>
  <si>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</si>
  <si>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</si>
  <si>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</si>
  <si>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</si>
  <si>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</si>
  <si>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</si>
  <si>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</si>
  <si>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</si>
  <si>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</si>
  <si>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</si>
  <si>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</si>
  <si>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</si>
  <si>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</si>
  <si>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</si>
  <si>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</si>
  <si>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</si>
  <si>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</si>
  <si>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</si>
  <si>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</si>
  <si>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</si>
  <si>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</si>
  <si>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</si>
  <si>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</si>
  <si>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</si>
  <si>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</si>
  <si>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</si>
  <si>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</si>
  <si>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</si>
  <si>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</si>
  <si>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</si>
  <si>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</si>
  <si>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</si>
  <si>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</si>
  <si>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</si>
  <si>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</si>
  <si>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</si>
  <si>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</si>
  <si>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</si>
  <si>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</si>
  <si>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</si>
  <si>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</si>
  <si>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</si>
  <si>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</si>
  <si>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</si>
  <si>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</si>
  <si>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</si>
  <si>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</si>
  <si>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</si>
  <si>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</si>
  <si>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</si>
  <si>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</si>
  <si>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</si>
  <si>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</si>
  <si>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</si>
  <si>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</si>
  <si>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</si>
  <si>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</si>
  <si>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</si>
  <si>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</si>
  <si>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</si>
  <si>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</si>
  <si>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</si>
  <si>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</si>
  <si>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</si>
  <si>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</si>
  <si>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</si>
  <si>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</si>
  <si>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</si>
  <si>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</si>
  <si>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</si>
  <si>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</si>
  <si>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</si>
  <si>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</si>
  <si>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</si>
  <si>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</si>
  <si>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</si>
  <si>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</si>
  <si>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</si>
  <si>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</si>
  <si>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</si>
  <si>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</si>
  <si>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</si>
  <si>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</si>
  <si>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</si>
  <si>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</si>
  <si>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</si>
  <si>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</si>
  <si>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</si>
  <si>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</si>
  <si>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</si>
  <si>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</si>
  <si>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</si>
  <si>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</si>
  <si>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</si>
  <si>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</si>
  <si>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</si>
  <si>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</si>
  <si>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</si>
  <si>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</si>
  <si>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</si>
  <si>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</si>
  <si>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</si>
  <si>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</si>
  <si>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</si>
  <si>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</si>
  <si>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</si>
  <si>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</si>
  <si>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</si>
  <si>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</si>
  <si>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</si>
  <si>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</si>
  <si>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</si>
  <si>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</si>
  <si>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</si>
  <si>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</si>
  <si>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</si>
  <si>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</si>
  <si>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</si>
  <si>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</si>
  <si>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</si>
  <si>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</si>
  <si>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</si>
  <si>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</si>
  <si>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</si>
  <si>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</si>
  <si>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</si>
  <si>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</si>
  <si>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</si>
  <si>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</si>
  <si>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</si>
  <si>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</si>
  <si>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</si>
  <si>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</si>
  <si>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</si>
  <si>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</si>
  <si>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</si>
  <si>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</si>
  <si>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</si>
  <si>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</si>
  <si>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</si>
  <si>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</si>
  <si>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</si>
  <si>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</si>
  <si>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</si>
  <si>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</si>
  <si>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</si>
  <si>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</si>
  <si>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</si>
  <si>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</si>
  <si>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</si>
  <si>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</si>
  <si>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</si>
  <si>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</si>
  <si>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</si>
  <si>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</si>
  <si>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</si>
  <si>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</si>
  <si>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</si>
  <si>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</si>
  <si>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</si>
  <si>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</si>
  <si>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</si>
  <si>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</si>
  <si>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</si>
  <si>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</si>
  <si>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</si>
  <si>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</si>
  <si>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</si>
  <si>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</si>
  <si>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</si>
  <si>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</si>
  <si>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</si>
  <si>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</si>
  <si>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</si>
  <si>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</si>
  <si>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</si>
  <si>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</si>
  <si>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</si>
  <si>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</si>
  <si>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</si>
  <si>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</si>
  <si>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</si>
  <si>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</si>
  <si>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</si>
  <si>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</si>
  <si>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</si>
  <si>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</si>
  <si>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</si>
  <si>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</si>
  <si>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</si>
  <si>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</si>
  <si>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</si>
  <si>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</si>
  <si>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</si>
  <si>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</si>
  <si>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</si>
  <si>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</si>
  <si>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</si>
  <si>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</si>
  <si>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</si>
  <si>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</si>
  <si>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</si>
  <si>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</si>
  <si>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</si>
  <si>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</si>
  <si>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</si>
  <si>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</si>
  <si>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</si>
  <si>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</si>
  <si>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</si>
  <si>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</si>
  <si>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</si>
  <si>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</si>
  <si>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</si>
  <si>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</si>
  <si>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</si>
  <si>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</si>
  <si>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</si>
  <si>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</si>
  <si>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</si>
  <si>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</si>
  <si>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</si>
  <si>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</si>
  <si>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</si>
  <si>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</si>
  <si>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</si>
  <si>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</si>
  <si>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</si>
  <si>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</si>
  <si>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</si>
  <si>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</si>
  <si>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</si>
  <si>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</si>
  <si>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</si>
  <si>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</si>
  <si>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</si>
  <si>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</si>
  <si>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</si>
  <si>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</si>
  <si>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</si>
  <si>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</si>
  <si>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</si>
  <si>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</si>
  <si>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</si>
  <si>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</si>
  <si>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</si>
  <si>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</si>
  <si>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</si>
  <si>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</si>
  <si>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</si>
  <si>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</si>
  <si>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</si>
  <si>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</si>
  <si>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</si>
  <si>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</si>
  <si>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</si>
  <si>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</si>
  <si>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</si>
  <si>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</si>
  <si>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</si>
  <si>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</si>
  <si>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</si>
  <si>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</si>
  <si>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</si>
  <si>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</si>
  <si>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</si>
  <si>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</si>
  <si>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</si>
  <si>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</si>
  <si>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</si>
  <si>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</si>
  <si>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</si>
  <si>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</si>
  <si>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</si>
  <si>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</si>
  <si>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</si>
  <si>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</si>
  <si>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</si>
  <si>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</si>
  <si>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</si>
  <si>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</si>
  <si>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</si>
  <si>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</si>
  <si>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</si>
  <si>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</si>
  <si>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</si>
  <si>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</si>
  <si>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</si>
  <si>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</si>
  <si>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</si>
  <si>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</si>
  <si>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</si>
  <si>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</si>
  <si>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</si>
  <si>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</si>
  <si>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</si>
  <si>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</si>
  <si>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</si>
  <si>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</si>
  <si>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</si>
  <si>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</si>
  <si>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</si>
  <si>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</si>
  <si>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</si>
  <si>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</si>
  <si>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</si>
  <si>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</si>
  <si>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</si>
  <si>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</si>
  <si>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</si>
  <si>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</si>
  <si>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</si>
  <si>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</si>
  <si>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</si>
  <si>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</si>
  <si>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</si>
  <si>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</si>
  <si>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</si>
  <si>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</si>
  <si>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</si>
  <si>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</si>
  <si>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</si>
  <si>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</si>
  <si>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</si>
  <si>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</si>
  <si>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</si>
  <si>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</si>
  <si>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</si>
  <si>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</si>
  <si>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</si>
  <si>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</si>
  <si>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</si>
  <si>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</si>
  <si>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</si>
  <si>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</si>
  <si>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</si>
  <si>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</si>
  <si>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</si>
  <si>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</si>
  <si>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</si>
  <si>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</si>
  <si>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</si>
  <si>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</si>
  <si>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</si>
  <si>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</si>
  <si>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</si>
  <si>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</si>
  <si>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</si>
  <si>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</si>
  <si>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</si>
  <si>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</si>
  <si>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</si>
  <si>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</si>
  <si>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</si>
  <si>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</si>
  <si>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</si>
  <si>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</si>
  <si>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</si>
  <si>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</si>
  <si>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</si>
  <si>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</si>
  <si>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</si>
  <si>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</si>
  <si>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</si>
  <si>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</si>
  <si>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</si>
  <si>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</si>
  <si>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</si>
  <si>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</si>
  <si>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</si>
  <si>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</si>
  <si>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</si>
  <si>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</si>
  <si>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</si>
  <si>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</si>
  <si>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</si>
  <si>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</si>
  <si>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</si>
  <si>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</si>
  <si>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</si>
  <si>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</si>
  <si>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</si>
  <si>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</si>
  <si>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</si>
  <si>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</si>
  <si>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</si>
  <si>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</si>
  <si>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</si>
  <si>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</si>
  <si>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</si>
  <si>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</si>
  <si>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</si>
  <si>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</si>
  <si>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</si>
  <si>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</si>
  <si>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</si>
  <si>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</si>
  <si>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</si>
  <si>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</si>
  <si>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</si>
  <si>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</si>
  <si>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</si>
  <si>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</si>
  <si>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</si>
  <si>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</si>
  <si>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</si>
  <si>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</si>
  <si>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</si>
  <si>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</si>
  <si>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</si>
  <si>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</si>
  <si>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</si>
  <si>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</si>
  <si>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</si>
  <si>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</si>
  <si>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</si>
  <si>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</si>
  <si>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</si>
  <si>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</si>
  <si>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</si>
  <si>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</si>
  <si>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</si>
  <si>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</si>
  <si>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</si>
  <si>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</si>
  <si>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</si>
  <si>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</si>
  <si>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</si>
  <si>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</si>
  <si>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</si>
  <si>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</si>
  <si>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</si>
  <si>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</si>
  <si>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</si>
  <si>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</si>
  <si>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</si>
  <si>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</si>
  <si>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</si>
  <si>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</si>
  <si>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</si>
  <si>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</si>
  <si>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</si>
  <si>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</si>
  <si>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</si>
  <si>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</si>
  <si>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</si>
  <si>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</si>
  <si>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</si>
  <si>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</si>
  <si>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</si>
  <si>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</si>
  <si>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</si>
  <si>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</si>
  <si>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</si>
  <si>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</si>
  <si>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</si>
  <si>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</si>
  <si>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</si>
  <si>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</si>
  <si>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</si>
  <si>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</si>
  <si>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</si>
  <si>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</si>
  <si>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</si>
  <si>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</si>
  <si>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</si>
  <si>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</si>
  <si>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</si>
  <si>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</si>
  <si>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</si>
  <si>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</si>
  <si>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</si>
  <si>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</si>
  <si>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</si>
  <si>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</si>
  <si>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</si>
  <si>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</si>
  <si>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</si>
  <si>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</si>
  <si>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</si>
  <si>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</si>
  <si>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</si>
  <si>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</si>
  <si>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</si>
  <si>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</si>
  <si>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</si>
  <si>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</si>
  <si>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</si>
  <si>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</si>
  <si>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</si>
  <si>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</si>
  <si>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</si>
  <si>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</si>
  <si>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</si>
  <si>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</si>
  <si>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</si>
  <si>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</si>
  <si>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</si>
  <si>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</si>
  <si>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</si>
  <si>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</si>
  <si>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</si>
  <si>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</si>
  <si>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</si>
  <si>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</si>
  <si>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</si>
  <si>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</si>
  <si>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</si>
  <si>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</si>
  <si>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</si>
  <si>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</si>
  <si>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</si>
  <si>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</si>
  <si>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</si>
  <si>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</si>
  <si>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</si>
  <si>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</si>
  <si>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</si>
  <si>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</si>
  <si>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</si>
  <si>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</si>
  <si>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</si>
  <si>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</si>
  <si>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</si>
  <si>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</si>
  <si>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</si>
  <si>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</si>
  <si>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</si>
  <si>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</si>
  <si>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</si>
  <si>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</si>
  <si>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</si>
  <si>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</si>
  <si>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</si>
  <si>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</si>
  <si>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</si>
  <si>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</si>
  <si>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</si>
  <si>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</si>
  <si>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</si>
  <si>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</si>
  <si>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</si>
  <si>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</si>
  <si>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</si>
  <si>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</si>
  <si>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</si>
  <si>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</si>
  <si>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</si>
  <si>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</si>
  <si>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</si>
  <si>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</si>
  <si>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</si>
  <si>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</si>
  <si>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</si>
  <si>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</si>
  <si>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</si>
  <si>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</si>
  <si>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</si>
  <si>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</si>
  <si>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</si>
  <si>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</si>
  <si>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</si>
  <si>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</si>
  <si>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</si>
  <si>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</si>
  <si>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</si>
  <si>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</si>
  <si>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</si>
  <si>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</si>
  <si>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</si>
  <si>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</si>
  <si>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</si>
  <si>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</si>
  <si>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</si>
  <si>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</si>
  <si>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</si>
  <si>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</si>
  <si>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</si>
  <si>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</si>
  <si>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</si>
  <si>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</si>
  <si>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</si>
  <si>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</si>
  <si>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</si>
  <si>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</si>
  <si>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</si>
  <si>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</si>
  <si>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</si>
  <si>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</si>
  <si>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</si>
  <si>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</si>
  <si>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</si>
  <si>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</si>
  <si>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</si>
  <si>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</si>
  <si>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</si>
  <si>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</si>
  <si>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</si>
  <si>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</si>
  <si>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</si>
  <si>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</si>
  <si>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</si>
  <si>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</si>
  <si>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</si>
  <si>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</si>
  <si>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</si>
  <si>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</si>
  <si>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</si>
  <si>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</si>
  <si>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</si>
  <si>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</si>
  <si>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</si>
  <si>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</si>
  <si>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</si>
  <si>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</si>
  <si>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</si>
  <si>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</si>
  <si>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</si>
  <si>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</si>
  <si>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</si>
  <si>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</si>
  <si>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</si>
  <si>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</si>
  <si>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</si>
  <si>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</si>
  <si>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</si>
  <si>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</si>
  <si>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</si>
  <si>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</si>
  <si>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</si>
  <si>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</si>
  <si>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</si>
  <si>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</si>
  <si>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</si>
  <si>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</si>
  <si>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</si>
  <si>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</si>
  <si>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</si>
  <si>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</si>
  <si>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</si>
  <si>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</si>
  <si>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</si>
  <si>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</si>
  <si>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</si>
  <si>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</si>
  <si>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</si>
  <si>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</si>
  <si>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</si>
  <si>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</si>
  <si>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</si>
  <si>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</si>
  <si>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</si>
  <si>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</si>
  <si>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</si>
  <si>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</si>
  <si>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</si>
  <si>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</si>
  <si>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</si>
  <si>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</si>
  <si>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</si>
  <si>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</si>
  <si>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</si>
  <si>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</si>
  <si>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</si>
  <si>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</si>
  <si>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</si>
  <si>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</si>
  <si>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</si>
  <si>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</si>
  <si>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</si>
  <si>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</si>
  <si>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</si>
  <si>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</si>
  <si>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</si>
  <si>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</si>
  <si>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</si>
  <si>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</si>
  <si>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</si>
  <si>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</si>
  <si>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</si>
  <si>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</si>
  <si>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</si>
  <si>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</si>
  <si>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</si>
  <si>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</si>
  <si>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</si>
  <si>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</si>
  <si>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</si>
  <si>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</si>
  <si>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</si>
  <si>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</si>
  <si>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</si>
  <si>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</si>
  <si>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</si>
  <si>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</si>
  <si>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</si>
  <si>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</si>
  <si>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</si>
  <si>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</si>
  <si>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</si>
  <si>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</si>
  <si>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</si>
  <si>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</si>
  <si>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</si>
  <si>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</si>
  <si>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</si>
  <si>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</si>
  <si>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</si>
  <si>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</si>
  <si>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</si>
  <si>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</si>
  <si>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</si>
  <si>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</si>
  <si>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</si>
  <si>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</si>
  <si>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</si>
  <si>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</si>
  <si>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</si>
  <si>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</si>
  <si>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</si>
  <si>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</si>
  <si>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</si>
  <si>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</si>
  <si>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</si>
  <si>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</si>
  <si>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</si>
  <si>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</si>
  <si>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</si>
  <si>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</si>
  <si>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</si>
  <si>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</si>
  <si>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</si>
  <si>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</si>
  <si>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</si>
  <si>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</si>
  <si>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</si>
  <si>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</si>
  <si>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</si>
  <si>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</si>
  <si>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</si>
  <si>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</si>
  <si>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</si>
  <si>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</si>
  <si>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</si>
  <si>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</si>
  <si>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</si>
  <si>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</si>
  <si>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</si>
  <si>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</si>
  <si>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</si>
  <si>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</si>
  <si>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</si>
  <si>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</si>
  <si>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</si>
  <si>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</si>
  <si>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</si>
  <si>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</si>
  <si>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</si>
  <si>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</si>
  <si>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</si>
  <si>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</si>
  <si>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</si>
  <si>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</si>
  <si>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</si>
  <si>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</si>
  <si>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</si>
  <si>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</si>
  <si>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</si>
  <si>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</si>
  <si>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</si>
  <si>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</si>
  <si>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</si>
  <si>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</si>
  <si>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</si>
  <si>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</si>
  <si>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</si>
  <si>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</si>
  <si>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</si>
  <si>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</si>
  <si>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</si>
  <si>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</si>
  <si>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</si>
  <si>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</si>
  <si>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</si>
  <si>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</si>
  <si>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</si>
  <si>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</si>
  <si>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</si>
  <si>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</si>
  <si>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</si>
  <si>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</si>
  <si>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</si>
  <si>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</si>
  <si>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</si>
  <si>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</si>
  <si>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</si>
  <si>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</si>
  <si>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</si>
  <si>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</si>
  <si>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</si>
  <si>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</si>
  <si>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</si>
  <si>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</si>
  <si>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</si>
  <si>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</si>
  <si>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</si>
  <si>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</si>
  <si>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</si>
  <si>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</si>
  <si>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</si>
  <si>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</si>
  <si>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</si>
  <si>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</si>
  <si>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</si>
  <si>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</si>
  <si>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</si>
  <si>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</si>
  <si>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</si>
  <si>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</si>
  <si>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</si>
  <si>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</si>
  <si>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</si>
  <si>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</si>
  <si>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</si>
  <si>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</si>
  <si>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</si>
  <si>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</si>
  <si>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</si>
  <si>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</si>
  <si>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</si>
  <si>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</si>
  <si>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</si>
  <si>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</si>
  <si>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</si>
  <si>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</si>
  <si>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</si>
  <si>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</si>
  <si>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</si>
  <si>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</si>
  <si>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</si>
  <si>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</si>
  <si>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</si>
  <si>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</si>
  <si>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</si>
  <si>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</si>
  <si>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</si>
  <si>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</si>
  <si>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</si>
  <si>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</si>
  <si>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</si>
  <si>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</si>
  <si>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</si>
  <si>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</si>
  <si>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</si>
  <si>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</si>
  <si>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</si>
  <si>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</si>
  <si>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</si>
  <si>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</si>
  <si>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</si>
  <si>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</si>
  <si>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</si>
  <si>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</si>
  <si>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</si>
  <si>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</si>
  <si>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</si>
  <si>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</si>
  <si>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</si>
  <si>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</si>
  <si>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</si>
  <si>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</si>
  <si>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</si>
  <si>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</si>
  <si>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</si>
  <si>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</si>
  <si>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</si>
  <si>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</si>
  <si>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</si>
  <si>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</si>
  <si>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</si>
  <si>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</si>
  <si>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</si>
  <si>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</si>
  <si>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</si>
  <si>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</si>
  <si>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</si>
  <si>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</si>
  <si>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</si>
  <si>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</si>
  <si>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</si>
  <si>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</si>
  <si>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</si>
  <si>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</si>
  <si>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</si>
  <si>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</si>
  <si>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</si>
  <si>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</si>
  <si>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</si>
  <si>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</si>
  <si>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</si>
  <si>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</si>
  <si>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</si>
  <si>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</si>
  <si>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</si>
  <si>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</si>
  <si>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</si>
  <si>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</si>
  <si>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</si>
  <si>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</si>
  <si>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</si>
  <si>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</si>
  <si>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</si>
  <si>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</si>
  <si>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</si>
  <si>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</si>
  <si>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</si>
  <si>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</si>
  <si>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</si>
  <si>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</si>
  <si>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</si>
  <si>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</si>
  <si>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</si>
  <si>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</si>
  <si>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</si>
  <si>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</si>
  <si>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</si>
  <si>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</si>
  <si>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</si>
  <si>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</si>
  <si>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</si>
  <si>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</si>
  <si>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</si>
  <si>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</si>
  <si>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</si>
  <si>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</si>
  <si>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</si>
  <si>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</si>
  <si>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</si>
  <si>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</si>
  <si>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</si>
  <si>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</si>
  <si>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</si>
  <si>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</si>
  <si>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</si>
  <si>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</si>
  <si>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</si>
  <si>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</si>
  <si>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</si>
  <si>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</si>
  <si>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</si>
  <si>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</si>
  <si>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</si>
  <si>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</si>
  <si>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</si>
  <si>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</si>
  <si>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</si>
  <si>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</si>
  <si>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</si>
  <si>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</si>
  <si>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</si>
  <si>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</si>
  <si>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</si>
  <si>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</si>
  <si>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</si>
  <si>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</si>
  <si>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</si>
  <si>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</si>
  <si>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</si>
  <si>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</si>
  <si>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</si>
  <si>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</si>
  <si>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</si>
  <si>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</si>
  <si>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</si>
  <si>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</si>
  <si>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</si>
  <si>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</si>
  <si>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</si>
  <si>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</si>
  <si>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</si>
  <si>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</si>
  <si>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</si>
  <si>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</si>
  <si>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</si>
  <si>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</si>
  <si>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</si>
  <si>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</si>
  <si>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</si>
  <si>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</si>
  <si>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</si>
  <si>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</si>
  <si>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</si>
  <si>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</si>
  <si>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</si>
  <si>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</si>
  <si>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</si>
  <si>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</si>
  <si>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</si>
  <si>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</si>
  <si>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</si>
  <si>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</si>
  <si>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</si>
  <si>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</si>
  <si>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</si>
  <si>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</si>
  <si>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</si>
  <si>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</si>
  <si>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</si>
  <si>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</si>
  <si>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</si>
  <si>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</si>
  <si>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</si>
  <si>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</si>
  <si>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</si>
  <si>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</si>
  <si>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</si>
  <si>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</si>
  <si>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</si>
  <si>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</si>
  <si>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</si>
  <si>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</si>
  <si>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</si>
  <si>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</si>
  <si>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</si>
  <si>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</si>
  <si>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</si>
  <si>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</si>
  <si>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</si>
  <si>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</si>
  <si>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</si>
  <si>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</si>
  <si>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</si>
  <si>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</si>
  <si>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</si>
  <si>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</si>
  <si>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</si>
  <si>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</si>
  <si>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</si>
  <si>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</si>
  <si>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</si>
  <si>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</si>
  <si>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</si>
  <si>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</si>
  <si>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</si>
  <si>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</si>
  <si>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</si>
  <si>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</si>
  <si>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</si>
  <si>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</si>
  <si>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</si>
  <si>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</si>
  <si>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</si>
  <si>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</si>
  <si>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</si>
  <si>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</si>
  <si>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</si>
  <si>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</si>
  <si>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</si>
  <si>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</si>
  <si>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</si>
  <si>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</si>
  <si>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</si>
  <si>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</si>
  <si>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</si>
  <si>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</si>
  <si>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</si>
  <si>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</si>
  <si>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</si>
  <si>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</si>
  <si>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</si>
  <si>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</si>
  <si>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</si>
  <si>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</si>
  <si>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</si>
  <si>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</si>
  <si>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</si>
  <si>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</si>
  <si>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</si>
  <si>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</si>
  <si>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</si>
  <si>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</si>
  <si>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</si>
  <si>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</si>
  <si>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</si>
  <si>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</si>
  <si>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</si>
  <si>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</si>
  <si>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</si>
  <si>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</si>
  <si>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</si>
  <si>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</si>
  <si>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</si>
  <si>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</si>
  <si>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</si>
  <si>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</si>
  <si>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</si>
  <si>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</si>
  <si>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</si>
  <si>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</si>
  <si>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</si>
  <si>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</si>
  <si>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</si>
  <si>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</si>
  <si>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</si>
  <si>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</si>
  <si>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</si>
  <si>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</si>
  <si>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</si>
  <si>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</si>
  <si>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</si>
  <si>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</si>
  <si>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</si>
  <si>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</si>
  <si>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</si>
  <si>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</si>
  <si>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</si>
  <si>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</si>
  <si>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</si>
  <si>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</si>
  <si>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</si>
  <si>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</si>
  <si>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</si>
  <si>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</si>
  <si>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</si>
  <si>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</si>
  <si>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</si>
  <si>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</si>
  <si>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</si>
  <si>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</si>
  <si>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</si>
  <si>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</si>
  <si>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</si>
  <si>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</si>
  <si>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</si>
  <si>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</si>
  <si>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</si>
  <si>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</si>
  <si>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</si>
  <si>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</si>
  <si>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</si>
  <si>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</si>
  <si>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</si>
  <si>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</si>
  <si>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</si>
  <si>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</si>
  <si>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</si>
  <si>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</si>
  <si>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</si>
  <si>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</si>
  <si>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</si>
  <si>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</si>
  <si>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</si>
  <si>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</si>
  <si>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</si>
  <si>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</si>
  <si>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</si>
  <si>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</si>
  <si>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</si>
  <si>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</si>
  <si>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</si>
  <si>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</si>
  <si>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</si>
  <si>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</si>
  <si>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</si>
  <si>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</si>
  <si>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</si>
  <si>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</si>
  <si>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</si>
  <si>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</si>
  <si>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</si>
  <si>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</si>
  <si>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</si>
  <si>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</si>
  <si>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</si>
  <si>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</si>
  <si>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</si>
  <si>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</si>
  <si>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</si>
  <si>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</si>
  <si>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</si>
  <si>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</si>
  <si>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</si>
  <si>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</si>
  <si>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</si>
  <si>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</si>
  <si>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</si>
  <si>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</si>
  <si>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</si>
  <si>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</si>
  <si>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</si>
  <si>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</si>
  <si>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</si>
  <si>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</si>
  <si>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</si>
  <si>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</si>
  <si>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</si>
  <si>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</si>
  <si>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</si>
  <si>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</si>
  <si>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</si>
  <si>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</si>
  <si>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</si>
  <si>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</si>
  <si>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</si>
  <si>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</si>
  <si>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</si>
  <si>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</si>
  <si>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</si>
  <si>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</si>
  <si>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</si>
  <si>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</si>
  <si>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</si>
  <si>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</si>
  <si>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</si>
  <si>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</si>
  <si>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</si>
  <si>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</si>
  <si>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</si>
  <si>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</si>
  <si>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</si>
  <si>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</si>
  <si>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</si>
  <si>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</si>
  <si>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</si>
  <si>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</si>
  <si>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</si>
  <si>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</si>
  <si>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</si>
  <si>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</si>
  <si>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</si>
  <si>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</si>
  <si>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</si>
  <si>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</si>
  <si>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</si>
  <si>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</si>
  <si>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</si>
  <si>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</si>
  <si>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</si>
  <si>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</si>
  <si>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</si>
  <si>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</si>
  <si>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</si>
  <si>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</si>
  <si>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</si>
  <si>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</si>
  <si>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</si>
  <si>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</si>
  <si>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</si>
  <si>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</si>
  <si>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</si>
  <si>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</si>
  <si>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</si>
  <si>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</si>
  <si>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</si>
  <si>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</si>
  <si>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</si>
  <si>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</si>
  <si>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</si>
  <si>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</si>
  <si>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</si>
  <si>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</si>
  <si>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</si>
  <si>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</si>
  <si>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</si>
  <si>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</si>
  <si>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</si>
  <si>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</si>
  <si>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</si>
  <si>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</si>
  <si>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</si>
  <si>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</si>
  <si>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</si>
  <si>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</si>
  <si>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</si>
  <si>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</si>
  <si>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</si>
  <si>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</si>
  <si>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</si>
  <si>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</si>
  <si>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</si>
  <si>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</si>
  <si>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</si>
  <si>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</si>
  <si>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</si>
  <si>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</si>
  <si>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</si>
  <si>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</si>
  <si>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</si>
  <si>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</si>
  <si>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</si>
  <si>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</si>
  <si>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</si>
  <si>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</si>
  <si>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</si>
  <si>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</si>
  <si>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</si>
  <si>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</si>
  <si>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</si>
  <si>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</si>
  <si>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</si>
  <si>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</si>
  <si>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</si>
  <si>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</si>
  <si>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</si>
  <si>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</si>
  <si>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</si>
  <si>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</si>
  <si>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</si>
  <si>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</si>
  <si>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</si>
  <si>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</si>
  <si>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</si>
  <si>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</si>
  <si>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</si>
  <si>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</si>
  <si>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</si>
  <si>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</si>
  <si>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</si>
  <si>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</si>
  <si>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</si>
  <si>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</si>
  <si>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</si>
  <si>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</si>
  <si>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</si>
  <si>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</si>
  <si>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</si>
  <si>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</si>
  <si>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</si>
  <si>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</si>
  <si>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</si>
  <si>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</si>
  <si>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</si>
  <si>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</si>
  <si>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</si>
  <si>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</si>
  <si>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</si>
  <si>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</si>
  <si>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</si>
  <si>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</si>
  <si>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</si>
  <si>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</si>
  <si>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</si>
  <si>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</si>
  <si>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</si>
  <si>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</si>
  <si>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</si>
  <si>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</si>
  <si>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</si>
  <si>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</si>
  <si>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</si>
  <si>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</si>
  <si>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</si>
  <si>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</si>
  <si>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</si>
  <si>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</si>
  <si>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</si>
  <si>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</si>
  <si>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</si>
  <si>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</si>
  <si>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</si>
  <si>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</si>
  <si>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</si>
  <si>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</si>
  <si>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</si>
  <si>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</si>
  <si>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</si>
  <si>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</si>
  <si>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</si>
  <si>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</si>
  <si>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</si>
  <si>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</si>
  <si>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</si>
  <si>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</si>
  <si>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</si>
  <si>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</si>
  <si>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</si>
  <si>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</si>
  <si>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</si>
  <si>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</si>
  <si>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</si>
  <si>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</si>
  <si>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</si>
  <si>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</si>
  <si>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</si>
  <si>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</si>
  <si>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</si>
  <si>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</si>
  <si>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</si>
  <si>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</si>
  <si>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</si>
  <si>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</si>
  <si>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</si>
  <si>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</si>
  <si>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</si>
  <si>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</si>
  <si>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</si>
  <si>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</si>
  <si>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</si>
  <si>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</si>
  <si>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</si>
  <si>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</si>
  <si>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</si>
  <si>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</si>
  <si>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</si>
  <si>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</si>
  <si>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</si>
  <si>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</si>
  <si>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</si>
  <si>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</si>
  <si>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</si>
  <si>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</si>
  <si>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</si>
  <si>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</si>
  <si>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</si>
  <si>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</si>
  <si>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</si>
  <si>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</si>
  <si>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</si>
  <si>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</si>
  <si>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</si>
  <si>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</si>
  <si>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</si>
  <si>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</si>
  <si>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</si>
  <si>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</si>
  <si>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</si>
  <si>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</si>
  <si>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</si>
  <si>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</si>
  <si>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</si>
  <si>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</si>
  <si>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</si>
  <si>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</si>
  <si>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</si>
  <si>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</si>
  <si>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</si>
  <si>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</si>
  <si>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</si>
  <si>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</si>
  <si>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</si>
  <si>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</si>
  <si>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</si>
  <si>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</si>
  <si>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</si>
  <si>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</si>
  <si>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</si>
  <si>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</si>
  <si>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</si>
  <si>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</si>
  <si>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</si>
  <si>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</si>
  <si>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</si>
  <si>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</si>
  <si>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</si>
  <si>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</si>
  <si>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</si>
  <si>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</si>
  <si>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</si>
  <si>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</si>
  <si>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</si>
  <si>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</si>
  <si>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</si>
  <si>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</si>
  <si>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</si>
  <si>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</si>
  <si>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</si>
  <si>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</si>
  <si>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</si>
  <si>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</si>
  <si>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</si>
  <si>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</si>
  <si>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</si>
  <si>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</si>
  <si>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</si>
  <si>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</si>
  <si>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</si>
  <si>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</si>
  <si>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</si>
  <si>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</si>
  <si>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</si>
  <si>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</si>
  <si>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</si>
  <si>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</si>
  <si>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</si>
  <si>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</si>
  <si>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</si>
  <si>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</si>
  <si>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</si>
  <si>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</si>
  <si>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</si>
  <si>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</si>
  <si>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</si>
  <si>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</si>
  <si>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</si>
  <si>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</si>
  <si>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</si>
  <si>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</si>
  <si>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</si>
  <si>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</si>
  <si>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</si>
  <si>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</si>
  <si>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</si>
  <si>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</si>
  <si>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</si>
  <si>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</si>
  <si>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</si>
  <si>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</si>
  <si>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</si>
  <si>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</si>
  <si>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</si>
  <si>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</si>
  <si>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</si>
  <si>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</si>
  <si>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</si>
  <si>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</si>
  <si>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</si>
  <si>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</si>
  <si>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</si>
  <si>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</si>
  <si>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</si>
  <si>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</si>
  <si>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</si>
  <si>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</si>
  <si>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</si>
  <si>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</si>
  <si>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</si>
  <si>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</si>
  <si>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</si>
  <si>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</si>
  <si>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</si>
  <si>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</si>
  <si>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</si>
  <si>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</si>
  <si>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</si>
  <si>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</si>
  <si>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</si>
  <si>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</si>
  <si>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</si>
  <si>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</si>
  <si>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</si>
  <si>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</si>
  <si>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</si>
  <si>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</si>
  <si>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</si>
  <si>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</si>
  <si>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</si>
  <si>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</si>
  <si>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</si>
  <si>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</si>
  <si>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</si>
  <si>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</si>
  <si>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</si>
  <si>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</si>
  <si>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</si>
  <si>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</si>
  <si>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</si>
  <si>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</si>
  <si>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</si>
  <si>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</si>
  <si>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</si>
  <si>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</si>
  <si>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</si>
  <si>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</si>
  <si>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</si>
  <si>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</si>
  <si>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</si>
  <si>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</si>
  <si>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</si>
  <si>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</si>
  <si>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</si>
  <si>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</si>
  <si>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</si>
  <si>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</si>
  <si>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</si>
  <si>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</si>
  <si>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</si>
  <si>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</si>
  <si>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</si>
  <si>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</si>
  <si>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</si>
  <si>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</si>
  <si>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</si>
  <si>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</si>
  <si>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</si>
  <si>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</si>
  <si>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</si>
  <si>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</si>
  <si>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</si>
  <si>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</si>
  <si>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</si>
  <si>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</si>
  <si>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</si>
  <si>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</si>
  <si>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</si>
  <si>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</si>
  <si>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</si>
  <si>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</si>
  <si>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</si>
  <si>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</si>
  <si>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</si>
  <si>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</si>
  <si>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</si>
  <si>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</si>
  <si>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</si>
  <si>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</si>
  <si>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</si>
  <si>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</si>
  <si>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</si>
  <si>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</si>
  <si>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</si>
  <si>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</si>
  <si>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</si>
  <si>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</si>
  <si>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</si>
  <si>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</si>
  <si>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</si>
  <si>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</si>
  <si>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</si>
  <si>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</si>
  <si>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</si>
  <si>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</si>
  <si>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</si>
  <si>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</si>
  <si>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</si>
  <si>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</si>
  <si>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</si>
  <si>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</si>
  <si>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</si>
  <si>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</si>
  <si>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</si>
  <si>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</si>
  <si>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</si>
  <si>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</si>
  <si>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</si>
  <si>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</si>
  <si>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</si>
  <si>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</si>
  <si>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</si>
  <si>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</si>
  <si>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</si>
  <si>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</si>
  <si>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</si>
  <si>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</si>
  <si>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</si>
  <si>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</si>
  <si>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</si>
  <si>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</si>
  <si>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</si>
  <si>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</si>
  <si>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</si>
  <si>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</si>
  <si>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</si>
  <si>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</si>
  <si>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</si>
  <si>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</si>
  <si>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</si>
  <si>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</si>
  <si>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</si>
  <si>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</si>
  <si>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</si>
  <si>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</si>
  <si>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</si>
  <si>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</si>
  <si>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</si>
  <si>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</si>
  <si>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</si>
  <si>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</si>
  <si>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</si>
  <si>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</si>
  <si>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</si>
  <si>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</si>
  <si>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</si>
  <si>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</si>
  <si>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</si>
  <si>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</si>
  <si>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</si>
  <si>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</si>
  <si>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</si>
  <si>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</si>
  <si>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</si>
  <si>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</si>
  <si>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</si>
  <si>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</si>
  <si>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</si>
  <si>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</si>
  <si>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</si>
  <si>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</si>
  <si>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</si>
  <si>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</si>
  <si>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</si>
  <si>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</si>
  <si>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</si>
  <si>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</si>
  <si>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</si>
  <si>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</si>
  <si>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</si>
  <si>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</si>
  <si>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</si>
  <si>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</si>
  <si>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</si>
  <si>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</si>
  <si>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</si>
  <si>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</si>
  <si>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</si>
  <si>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</si>
  <si>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</si>
  <si>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</si>
  <si>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</si>
  <si>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</si>
  <si>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</si>
  <si>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</si>
  <si>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</si>
  <si>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</si>
  <si>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</si>
  <si>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</si>
  <si>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</si>
  <si>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</si>
  <si>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</si>
  <si>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</si>
  <si>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</si>
  <si>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</si>
  <si>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</si>
  <si>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</si>
  <si>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</si>
  <si>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</si>
  <si>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</si>
  <si>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</si>
  <si>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</si>
  <si>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</si>
  <si>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</si>
  <si>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</si>
  <si>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</si>
  <si>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</si>
  <si>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</si>
  <si>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</si>
  <si>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</si>
  <si>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</si>
  <si>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</si>
  <si>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</si>
  <si>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</si>
  <si>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</si>
  <si>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</si>
  <si>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</si>
  <si>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</si>
  <si>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</si>
  <si>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</si>
  <si>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</si>
  <si>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</si>
  <si>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</si>
  <si>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</si>
  <si>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</si>
  <si>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</si>
  <si>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</si>
  <si>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</si>
  <si>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</si>
  <si>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</si>
  <si>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</si>
  <si>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</si>
  <si>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</si>
  <si>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</si>
  <si>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</si>
  <si>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</si>
  <si>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</si>
  <si>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</si>
  <si>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</si>
  <si>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</si>
  <si>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</si>
  <si>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</si>
  <si>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</si>
  <si>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</si>
  <si>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</si>
  <si>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</si>
  <si>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</si>
  <si>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</si>
  <si>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</si>
  <si>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</si>
  <si>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</si>
  <si>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</si>
  <si>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</si>
  <si>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</si>
  <si>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</si>
  <si>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</si>
  <si>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</si>
  <si>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</si>
  <si>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</si>
  <si>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</si>
  <si>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</si>
  <si>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</si>
  <si>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</si>
  <si>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</si>
  <si>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</si>
  <si>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</si>
  <si>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</si>
  <si>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</si>
  <si>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</si>
  <si>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</si>
  <si>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</si>
  <si>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</si>
  <si>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</si>
  <si>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</si>
  <si>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</si>
  <si>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</si>
  <si>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</si>
  <si>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</si>
  <si>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</si>
  <si>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</si>
  <si>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</si>
  <si>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</si>
  <si>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</si>
  <si>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</si>
  <si>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</si>
  <si>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</si>
  <si>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</si>
  <si>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</si>
  <si>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</si>
  <si>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</si>
  <si>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</si>
  <si>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</si>
  <si>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</si>
  <si>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</si>
  <si>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</si>
  <si>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</si>
  <si>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</si>
  <si>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</si>
  <si>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</si>
  <si>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</si>
  <si>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</si>
  <si>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</si>
  <si>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</si>
  <si>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</si>
  <si>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</si>
  <si>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</si>
  <si>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</si>
  <si>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</si>
  <si>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</si>
  <si>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</si>
  <si>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</si>
  <si>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</si>
  <si>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</si>
  <si>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</si>
  <si>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</si>
  <si>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</si>
  <si>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</si>
  <si>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</si>
  <si>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</si>
  <si>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</si>
  <si>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</si>
  <si>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</si>
  <si>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</si>
  <si>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</si>
  <si>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</si>
  <si>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</si>
  <si>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</si>
  <si>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</si>
  <si>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</si>
  <si>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</si>
  <si>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</si>
  <si>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</si>
  <si>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</si>
  <si>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</si>
  <si>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</si>
  <si>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</si>
  <si>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</si>
  <si>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</si>
  <si>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</si>
  <si>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</si>
  <si>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</si>
  <si>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</si>
  <si>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</si>
  <si>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</si>
  <si>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</si>
  <si>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</si>
  <si>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</si>
  <si>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</si>
  <si>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</si>
  <si>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</si>
  <si>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</si>
  <si>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</si>
  <si>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</si>
  <si>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</si>
  <si>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</si>
  <si>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</si>
  <si>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</si>
  <si>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</si>
  <si>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</si>
  <si>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</si>
  <si>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</si>
  <si>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</si>
  <si>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</si>
  <si>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</si>
  <si>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</si>
  <si>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</si>
  <si>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</si>
  <si>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</si>
  <si>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</si>
  <si>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</si>
  <si>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</si>
  <si>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</si>
  <si>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</si>
  <si>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</si>
  <si>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</si>
  <si>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</si>
  <si>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</si>
  <si>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</si>
  <si>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</si>
  <si>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</si>
  <si>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</si>
  <si>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</si>
  <si>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</si>
  <si>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</si>
  <si>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</si>
  <si>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</si>
  <si>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</si>
  <si>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</si>
  <si>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</si>
  <si>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</si>
  <si>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</si>
  <si>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</si>
  <si>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</si>
  <si>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</si>
  <si>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</si>
  <si>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</si>
  <si>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</si>
  <si>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</si>
  <si>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</si>
  <si>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</si>
  <si>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</si>
  <si>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</si>
  <si>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</si>
  <si>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</si>
  <si>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</si>
  <si>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</si>
  <si>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</si>
  <si>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</si>
  <si>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</si>
  <si>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</si>
  <si>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</si>
  <si>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</si>
  <si>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</si>
  <si>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</si>
  <si>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</si>
  <si>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</si>
  <si>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</si>
  <si>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</si>
  <si>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</si>
  <si>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</si>
  <si>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</si>
  <si>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</si>
  <si>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</si>
  <si>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</si>
  <si>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</si>
  <si>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</si>
  <si>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</si>
  <si>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</si>
  <si>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</si>
  <si>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</si>
  <si>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</si>
  <si>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</si>
  <si>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</si>
  <si>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</si>
  <si>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</si>
  <si>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</si>
  <si>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</si>
  <si>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</si>
  <si>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</si>
  <si>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</si>
  <si>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</si>
  <si>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</si>
  <si>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</si>
  <si>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</si>
  <si>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</si>
  <si>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</si>
  <si>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</si>
  <si>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</si>
  <si>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</si>
  <si>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</si>
  <si>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</si>
  <si>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</si>
  <si>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</si>
  <si>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</si>
  <si>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</si>
  <si>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</si>
  <si>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</si>
  <si>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</si>
  <si>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</si>
  <si>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</si>
  <si>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</si>
  <si>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</si>
  <si>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</si>
  <si>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</si>
  <si>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</si>
  <si>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</si>
  <si>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</si>
  <si>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</si>
  <si>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</si>
  <si>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</si>
  <si>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</si>
  <si>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</si>
  <si>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</si>
  <si>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</si>
  <si>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</si>
  <si>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</si>
  <si>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</si>
  <si>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</si>
  <si>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</si>
  <si>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</si>
  <si>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</si>
  <si>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</si>
  <si>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</si>
  <si>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</si>
  <si>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</si>
  <si>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</si>
  <si>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</si>
  <si>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</si>
  <si>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</si>
  <si>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</si>
  <si>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</si>
  <si>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</si>
  <si>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</si>
  <si>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</si>
  <si>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</si>
  <si>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</si>
  <si>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</si>
  <si>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</si>
  <si>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</si>
  <si>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</si>
  <si>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</si>
  <si>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</si>
  <si>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</si>
  <si>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</si>
  <si>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</si>
  <si>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</si>
  <si>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</si>
  <si>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</si>
  <si>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</si>
  <si>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</si>
  <si>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</si>
  <si>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</si>
  <si>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</si>
  <si>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</si>
  <si>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</si>
  <si>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</si>
  <si>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</si>
  <si>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</si>
  <si>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</si>
  <si>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</si>
  <si>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</si>
  <si>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</si>
  <si>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</si>
  <si>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</si>
  <si>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</si>
  <si>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</si>
  <si>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</si>
  <si>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</si>
  <si>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</si>
  <si>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</si>
  <si>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</si>
  <si>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</si>
  <si>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</si>
  <si>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</si>
  <si>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</si>
  <si>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</si>
  <si>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</si>
  <si>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</si>
  <si>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</si>
  <si>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</si>
  <si>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</si>
  <si>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</si>
  <si>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</si>
  <si>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</si>
  <si>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</si>
  <si>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</si>
  <si>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</si>
  <si>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</si>
  <si>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</si>
  <si>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</si>
  <si>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</si>
  <si>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</si>
  <si>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</si>
  <si>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</si>
  <si>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</si>
  <si>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</si>
  <si>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</si>
  <si>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</si>
  <si>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</si>
  <si>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</si>
  <si>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</si>
  <si>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</si>
  <si>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</si>
  <si>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</si>
  <si>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</si>
  <si>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</si>
  <si>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</si>
  <si>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</si>
  <si>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</si>
  <si>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</si>
  <si>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</si>
  <si>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</si>
  <si>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</si>
  <si>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</si>
  <si>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</si>
  <si>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</si>
  <si>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</si>
  <si>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</si>
  <si>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</si>
  <si>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</si>
  <si>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</si>
  <si>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</si>
  <si>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</si>
  <si>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</si>
  <si>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</si>
  <si>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</si>
  <si>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</si>
  <si>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</si>
  <si>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</si>
  <si>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</si>
  <si>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</si>
  <si>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</si>
  <si>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</si>
  <si>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</si>
  <si>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</si>
  <si>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</si>
  <si>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</si>
  <si>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</si>
  <si>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</si>
  <si>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</si>
  <si>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</si>
  <si>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</si>
  <si>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</si>
  <si>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</si>
  <si>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</si>
  <si>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</si>
  <si>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</si>
  <si>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</si>
  <si>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</si>
  <si>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</si>
  <si>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</si>
  <si>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</si>
  <si>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</si>
  <si>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</si>
  <si>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</si>
  <si>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</si>
  <si>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</si>
  <si>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</si>
  <si>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</si>
  <si>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</si>
  <si>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</si>
  <si>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</si>
  <si>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</si>
  <si>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</si>
  <si>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</si>
  <si>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</si>
  <si>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</si>
  <si>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</si>
  <si>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</si>
  <si>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</si>
  <si>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</si>
  <si>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</si>
  <si>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</si>
  <si>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</si>
  <si>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</si>
  <si>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</si>
  <si>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</si>
  <si>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</si>
  <si>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</si>
  <si>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</si>
  <si>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</si>
  <si>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</si>
  <si>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</si>
  <si>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</si>
  <si>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</si>
  <si>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</si>
  <si>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</si>
  <si>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</si>
  <si>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</si>
  <si>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</si>
  <si>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</si>
  <si>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</si>
  <si>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</si>
  <si>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</si>
  <si>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</si>
  <si>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</si>
  <si>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</si>
  <si>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</si>
  <si>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</si>
  <si>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</si>
  <si>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</si>
  <si>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</si>
  <si>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</si>
  <si>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</si>
  <si>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</si>
  <si>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</si>
  <si>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</si>
  <si>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</si>
  <si>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</si>
  <si>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</si>
  <si>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</si>
  <si>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</si>
  <si>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</si>
  <si>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</si>
  <si>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</si>
  <si>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</si>
  <si>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</si>
  <si>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</si>
  <si>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</si>
  <si>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</si>
  <si>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</si>
  <si>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</si>
  <si>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</si>
  <si>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</si>
  <si>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</si>
  <si>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</si>
  <si>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</si>
  <si>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</si>
  <si>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</si>
  <si>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</si>
  <si>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</si>
  <si>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</si>
  <si>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</si>
  <si>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</si>
  <si>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</si>
  <si>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</si>
  <si>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</si>
  <si>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</si>
  <si>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</si>
  <si>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</si>
  <si>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</si>
  <si>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</si>
  <si>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</si>
  <si>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</si>
  <si>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</si>
  <si>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</si>
  <si>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</si>
  <si>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</si>
  <si>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</si>
  <si>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</si>
  <si>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</si>
  <si>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</si>
  <si>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</si>
  <si>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</si>
  <si>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</si>
  <si>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</si>
  <si>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</si>
  <si>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</si>
  <si>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</si>
  <si>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</si>
  <si>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</si>
  <si>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</si>
  <si>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</si>
  <si>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</si>
  <si>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</si>
  <si>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</si>
  <si>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</si>
  <si>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</si>
  <si>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</si>
  <si>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</si>
  <si>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</si>
  <si>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</si>
  <si>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</si>
  <si>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</si>
  <si>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</si>
  <si>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</si>
  <si>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</si>
  <si>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</si>
  <si>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</si>
  <si>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</si>
  <si>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</si>
  <si>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</si>
  <si>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</si>
  <si>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</si>
  <si>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</si>
  <si>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</si>
  <si>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</si>
  <si>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</si>
  <si>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</si>
  <si>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</si>
  <si>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</si>
  <si>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</si>
  <si>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</si>
  <si>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</si>
  <si>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</si>
  <si>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</si>
  <si>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</si>
  <si>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</si>
  <si>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</si>
  <si>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</si>
  <si>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</si>
  <si>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</si>
  <si>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</si>
  <si>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</si>
  <si>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</si>
  <si>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</si>
  <si>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</si>
  <si>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</si>
  <si>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</si>
  <si>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</si>
  <si>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</si>
  <si>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</si>
  <si>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</si>
  <si>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</si>
  <si>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</si>
  <si>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</si>
  <si>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</si>
  <si>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</si>
  <si>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</si>
  <si>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</si>
  <si>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</si>
  <si>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</si>
  <si>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</si>
  <si>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</si>
  <si>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</si>
  <si>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</si>
  <si>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</si>
  <si>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</si>
  <si>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</si>
  <si>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</si>
  <si>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</si>
  <si>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</si>
  <si>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</si>
  <si>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</si>
  <si>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</si>
  <si>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</si>
  <si>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</si>
  <si>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</si>
  <si>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</si>
  <si>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</si>
  <si>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</si>
  <si>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</si>
  <si>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</si>
  <si>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</si>
  <si>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</si>
  <si>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</si>
  <si>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</si>
  <si>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</si>
  <si>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</si>
  <si>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</si>
  <si>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</si>
  <si>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</si>
  <si>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</si>
  <si>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</si>
  <si>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</si>
  <si>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</si>
  <si>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</si>
  <si>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</si>
  <si>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</si>
  <si>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</si>
  <si>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</si>
  <si>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</si>
  <si>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</si>
  <si>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</si>
  <si>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</si>
  <si>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</si>
  <si>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</si>
  <si>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</si>
  <si>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</si>
  <si>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</si>
  <si>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</si>
  <si>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</si>
  <si>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</si>
  <si>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</si>
  <si>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</si>
  <si>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</si>
  <si>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</si>
  <si>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</si>
  <si>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</si>
  <si>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</si>
  <si>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</si>
  <si>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</si>
  <si>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</si>
  <si>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</si>
  <si>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</si>
  <si>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</si>
  <si>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</si>
  <si>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</si>
  <si>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</si>
  <si>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</si>
  <si>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</si>
  <si>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</si>
  <si>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</si>
  <si>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</si>
  <si>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</si>
  <si>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</si>
  <si>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</si>
  <si>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</si>
  <si>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</si>
  <si>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</si>
  <si>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</si>
  <si>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</si>
  <si>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</si>
  <si>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</si>
  <si>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</si>
  <si>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</si>
  <si>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</si>
  <si>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</si>
  <si>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</si>
  <si>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</si>
  <si>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</si>
  <si>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</si>
  <si>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</si>
  <si>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</si>
  <si>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</si>
  <si>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</si>
  <si>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</si>
  <si>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</si>
  <si>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</si>
  <si>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</si>
  <si>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</si>
  <si>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</si>
  <si>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</si>
  <si>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</si>
  <si>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</si>
  <si>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</si>
  <si>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</si>
  <si>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</si>
  <si>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</si>
  <si>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</si>
  <si>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</si>
  <si>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</si>
  <si>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</si>
  <si>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</si>
  <si>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</si>
  <si>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</si>
  <si>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</si>
  <si>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</si>
  <si>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</si>
  <si>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</si>
  <si>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</si>
  <si>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</si>
  <si>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</si>
  <si>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</si>
  <si>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</si>
  <si>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</si>
  <si>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</si>
  <si>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</si>
  <si>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</si>
  <si>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</si>
  <si>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</si>
  <si>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</si>
  <si>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</si>
  <si>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</si>
  <si>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</si>
  <si>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</si>
  <si>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</si>
  <si>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</si>
  <si>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</si>
  <si>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</si>
  <si>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</si>
  <si>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</si>
  <si>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</si>
  <si>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</si>
  <si>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</si>
  <si>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</si>
  <si>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</si>
  <si>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</si>
  <si>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</si>
  <si>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</si>
  <si>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</si>
  <si>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</si>
  <si>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</si>
  <si>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</si>
  <si>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</si>
  <si>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</si>
  <si>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</si>
  <si>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</si>
  <si>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</si>
  <si>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</si>
  <si>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</si>
  <si>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</si>
  <si>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</si>
  <si>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</si>
  <si>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</si>
  <si>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</si>
  <si>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</si>
  <si>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</si>
  <si>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</si>
  <si>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</si>
  <si>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</si>
  <si>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</si>
  <si>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</si>
  <si>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</si>
  <si>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</si>
  <si>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</si>
  <si>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</si>
  <si>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</si>
  <si>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</si>
  <si>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</si>
  <si>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</si>
  <si>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</si>
  <si>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</si>
  <si>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</si>
  <si>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</si>
  <si>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</si>
  <si>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</si>
  <si>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</si>
  <si>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</si>
  <si>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</si>
  <si>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</si>
  <si>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</si>
  <si>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</si>
  <si>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</si>
  <si>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</si>
  <si>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</si>
  <si>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</si>
  <si>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</si>
  <si>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</si>
  <si>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</si>
  <si>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</si>
  <si>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</si>
  <si>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</si>
  <si>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</si>
  <si>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</si>
  <si>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</si>
  <si>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</si>
  <si>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</si>
  <si>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</si>
  <si>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</si>
  <si>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</si>
  <si>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</si>
  <si>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</si>
  <si>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</si>
  <si>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</si>
  <si>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</si>
  <si>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</si>
  <si>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</si>
  <si>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</si>
  <si>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</si>
  <si>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</si>
  <si>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</si>
  <si>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</si>
  <si>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</si>
  <si>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</si>
  <si>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</si>
  <si>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</si>
  <si>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</si>
  <si>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</si>
  <si>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</si>
  <si>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</si>
  <si>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</si>
  <si>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</si>
  <si>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</si>
  <si>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</si>
  <si>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</si>
  <si>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</si>
  <si>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</si>
  <si>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</si>
  <si>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</si>
  <si>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</si>
  <si>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</si>
  <si>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</si>
  <si>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</si>
  <si>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</si>
  <si>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</si>
  <si>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</si>
  <si>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</si>
  <si>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</si>
  <si>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</si>
  <si>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</si>
  <si>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</si>
  <si>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</si>
  <si>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</si>
  <si>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</si>
  <si>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</si>
  <si>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</si>
  <si>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</si>
  <si>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</si>
  <si>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</si>
  <si>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</si>
  <si>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</si>
  <si>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</si>
  <si>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</si>
  <si>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</si>
  <si>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</si>
  <si>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</si>
  <si>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</si>
  <si>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</si>
  <si>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</si>
  <si>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</si>
  <si>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</si>
  <si>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</si>
  <si>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</si>
  <si>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</si>
  <si>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</si>
  <si>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</si>
  <si>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</si>
  <si>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</si>
  <si>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</si>
  <si>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</si>
  <si>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</si>
  <si>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</si>
  <si>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</si>
  <si>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</si>
  <si>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</si>
  <si>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</si>
  <si>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</si>
  <si>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</si>
  <si>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</si>
  <si>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</si>
  <si>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</si>
  <si>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</si>
  <si>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</si>
  <si>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</si>
  <si>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</si>
  <si>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</si>
  <si>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</si>
  <si>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</si>
  <si>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</si>
  <si>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</si>
  <si>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</si>
  <si>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</si>
  <si>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</si>
  <si>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</si>
  <si>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</si>
  <si>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</si>
  <si>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</si>
  <si>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</si>
  <si>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</si>
  <si>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</si>
  <si>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</si>
  <si>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</si>
  <si>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</si>
  <si>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</si>
  <si>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</si>
  <si>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</si>
  <si>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</si>
  <si>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</si>
  <si>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</si>
  <si>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</si>
  <si>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</si>
  <si>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</si>
  <si>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</si>
  <si>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</si>
  <si>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</si>
  <si>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</si>
  <si>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</si>
  <si>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</si>
  <si>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</si>
  <si>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</si>
  <si>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</si>
  <si>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</si>
  <si>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</si>
  <si>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</si>
  <si>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</si>
  <si>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</si>
  <si>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</si>
  <si>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</si>
  <si>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</si>
  <si>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</si>
  <si>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</si>
  <si>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</si>
  <si>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</si>
  <si>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</si>
  <si>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</si>
  <si>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</si>
  <si>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</si>
  <si>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</si>
  <si>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</si>
  <si>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</si>
  <si>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</si>
  <si>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</si>
  <si>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</si>
  <si>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</si>
  <si>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</si>
  <si>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</si>
  <si>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</si>
  <si>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</si>
  <si>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</si>
  <si>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</si>
  <si>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</si>
  <si>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</si>
  <si>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</si>
  <si>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</si>
  <si>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</si>
  <si>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</si>
  <si>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</si>
  <si>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</si>
  <si>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</si>
  <si>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</si>
  <si>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</si>
  <si>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</si>
  <si>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</si>
  <si>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</si>
  <si>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</si>
  <si>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</si>
  <si>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</si>
  <si>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</si>
  <si>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</si>
  <si>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</si>
  <si>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</si>
  <si>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</si>
  <si>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</si>
  <si>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</si>
  <si>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</si>
  <si>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</si>
  <si>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</si>
  <si>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</si>
  <si>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</si>
  <si>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</si>
  <si>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</si>
  <si>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</si>
  <si>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</si>
  <si>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</si>
  <si>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</si>
  <si>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</si>
  <si>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</si>
  <si>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</si>
  <si>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</si>
  <si>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</si>
  <si>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</si>
  <si>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</si>
  <si>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</si>
  <si>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</si>
  <si>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</si>
  <si>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</si>
  <si>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</si>
  <si>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</si>
  <si>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</si>
  <si>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</si>
  <si>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</si>
  <si>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</si>
  <si>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</si>
  <si>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</si>
  <si>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</si>
  <si>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</si>
  <si>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</si>
  <si>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</si>
  <si>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</si>
  <si>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</si>
  <si>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</si>
  <si>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</si>
  <si>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</si>
  <si>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</si>
  <si>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</si>
  <si>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</si>
  <si>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</si>
  <si>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</si>
  <si>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</si>
  <si>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</si>
  <si>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</si>
  <si>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</si>
  <si>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</si>
  <si>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</si>
  <si>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</si>
  <si>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</si>
  <si>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</si>
  <si>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</si>
  <si>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</si>
  <si>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</si>
  <si>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</si>
  <si>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</si>
  <si>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</si>
  <si>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</si>
  <si>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</si>
  <si>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</si>
  <si>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</si>
  <si>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</si>
  <si>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</si>
  <si>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</si>
  <si>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</si>
  <si>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</si>
  <si>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</si>
  <si>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</si>
  <si>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</si>
  <si>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</si>
  <si>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</si>
  <si>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</si>
  <si>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</si>
  <si>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</si>
  <si>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</si>
  <si>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</si>
  <si>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</si>
  <si>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</si>
  <si>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</si>
  <si>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</si>
  <si>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</si>
  <si>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</si>
  <si>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</si>
  <si>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</si>
  <si>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</si>
  <si>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</si>
  <si>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</si>
  <si>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</si>
  <si>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</si>
  <si>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</si>
  <si>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</si>
  <si>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</si>
  <si>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</si>
  <si>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</si>
  <si>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</si>
  <si>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</si>
  <si>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</si>
  <si>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</si>
  <si>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</si>
  <si>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</si>
  <si>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</si>
  <si>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</si>
  <si>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</si>
  <si>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</si>
  <si>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</si>
  <si>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</si>
  <si>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</si>
  <si>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</si>
  <si>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</si>
  <si>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</si>
  <si>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</si>
  <si>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</si>
  <si>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</si>
  <si>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</si>
  <si>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</si>
  <si>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</si>
  <si>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</si>
  <si>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</si>
  <si>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</si>
  <si>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</si>
  <si>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</si>
  <si>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</si>
  <si>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</si>
  <si>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</si>
  <si>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</si>
  <si>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</si>
  <si>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</si>
  <si>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</si>
  <si>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</si>
  <si>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</si>
  <si>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</si>
  <si>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</si>
  <si>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</si>
  <si>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</si>
  <si>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</si>
  <si>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</si>
  <si>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</si>
  <si>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</si>
  <si>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</si>
  <si>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</si>
  <si>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</si>
  <si>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</si>
  <si>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</si>
  <si>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</si>
  <si>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</si>
  <si>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</si>
  <si>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</si>
  <si>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</si>
  <si>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</si>
  <si>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</si>
  <si>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</si>
  <si>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</si>
  <si>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</si>
  <si>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</si>
  <si>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</si>
  <si>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</si>
  <si>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</si>
  <si>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</si>
  <si>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</si>
  <si>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</si>
  <si>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</si>
  <si>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</si>
  <si>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</si>
  <si>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</si>
  <si>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</si>
  <si>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</si>
  <si>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</si>
  <si>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</si>
  <si>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</si>
  <si>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</si>
  <si>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</si>
  <si>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</si>
  <si>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</si>
  <si>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</si>
  <si>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</si>
  <si>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</si>
  <si>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</si>
  <si>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</si>
  <si>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</si>
  <si>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</si>
  <si>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</si>
  <si>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</si>
  <si>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</si>
  <si>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</si>
  <si>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</si>
  <si>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</si>
  <si>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</si>
  <si>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</si>
  <si>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</si>
  <si>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</si>
  <si>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</si>
  <si>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</si>
  <si>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</si>
  <si>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</si>
  <si>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</si>
  <si>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</si>
  <si>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</si>
  <si>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</si>
  <si>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</si>
  <si>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</si>
  <si>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</si>
  <si>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</si>
  <si>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</si>
  <si>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</si>
  <si>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</si>
  <si>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</si>
  <si>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</si>
  <si>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</si>
  <si>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</si>
  <si>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</si>
  <si>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</si>
  <si>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</si>
  <si>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</si>
  <si>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</si>
  <si>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</si>
  <si>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</si>
  <si>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</si>
  <si>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</si>
  <si>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</si>
  <si>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</si>
  <si>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</si>
  <si>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</si>
  <si>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</si>
  <si>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</si>
  <si>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</si>
  <si>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</si>
  <si>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</si>
  <si>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</si>
  <si>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</si>
  <si>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</si>
  <si>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</si>
  <si>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</si>
  <si>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</si>
  <si>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</si>
  <si>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</si>
  <si>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</si>
  <si>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</si>
  <si>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</si>
  <si>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</si>
  <si>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</si>
  <si>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</si>
  <si>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</si>
  <si>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</si>
  <si>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</si>
  <si>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</si>
  <si>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</si>
  <si>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</si>
  <si>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</si>
  <si>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</si>
  <si>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</si>
  <si>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</si>
  <si>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</si>
  <si>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</si>
  <si>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</si>
  <si>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</si>
  <si>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</si>
  <si>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</si>
  <si>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</si>
  <si>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</si>
  <si>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</si>
  <si>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</si>
  <si>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</si>
  <si>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</si>
  <si>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</si>
  <si>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</si>
  <si>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</si>
  <si>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</si>
  <si>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</si>
  <si>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</si>
  <si>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</si>
  <si>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</si>
  <si>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</si>
  <si>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</si>
  <si>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</si>
  <si>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</si>
  <si>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</si>
  <si>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</si>
  <si>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</si>
  <si>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</si>
  <si>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</si>
  <si>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</si>
  <si>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</si>
  <si>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</si>
  <si>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</si>
  <si>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</si>
  <si>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</si>
  <si>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</si>
  <si>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</si>
  <si>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</si>
  <si>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</si>
  <si>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</si>
  <si>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</si>
  <si>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</si>
  <si>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</si>
  <si>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</si>
  <si>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</si>
  <si>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</si>
  <si>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</si>
  <si>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</si>
  <si>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</si>
  <si>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</si>
  <si>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</si>
  <si>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</si>
  <si>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</si>
  <si>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</si>
  <si>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</si>
  <si>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</si>
  <si>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</si>
  <si>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</si>
  <si>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</si>
  <si>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</si>
  <si>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</si>
  <si>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</si>
  <si>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</si>
  <si>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</si>
  <si>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</si>
  <si>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</si>
  <si>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</si>
  <si>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</si>
  <si>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</si>
  <si>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</si>
  <si>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</si>
  <si>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</si>
  <si>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</si>
  <si>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</si>
  <si>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</si>
  <si>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</si>
  <si>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</si>
  <si>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</si>
  <si>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</si>
  <si>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</si>
  <si>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</si>
  <si>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</si>
  <si>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</si>
  <si>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</si>
  <si>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</si>
  <si>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</si>
  <si>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</si>
  <si>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</si>
  <si>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</si>
  <si>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</si>
  <si>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</si>
  <si>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</si>
  <si>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</si>
  <si>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</si>
  <si>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</si>
  <si>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</si>
  <si>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</si>
  <si>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</si>
  <si>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</si>
  <si>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</si>
  <si>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</si>
  <si>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</si>
  <si>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</si>
  <si>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</si>
  <si>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</si>
  <si>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</si>
  <si>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</si>
  <si>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</si>
  <si>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</si>
  <si>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</si>
  <si>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</si>
  <si>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</si>
  <si>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</si>
  <si>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</si>
  <si>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</si>
  <si>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</si>
  <si>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</si>
  <si>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</si>
  <si>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</si>
  <si>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</si>
  <si>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</si>
  <si>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</si>
  <si>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</si>
  <si>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</si>
  <si>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</si>
  <si>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</si>
  <si>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</si>
  <si>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</si>
  <si>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</si>
  <si>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</si>
  <si>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</si>
  <si>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</si>
  <si>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</si>
  <si>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</si>
  <si>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</si>
  <si>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</si>
  <si>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</si>
  <si>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</si>
  <si>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</si>
  <si>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</si>
  <si>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</si>
  <si>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</si>
  <si>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</si>
  <si>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</si>
  <si>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</si>
  <si>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</si>
  <si>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</si>
  <si>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</si>
  <si>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</si>
  <si>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</si>
  <si>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</si>
  <si>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</si>
  <si>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</si>
  <si>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</si>
  <si>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</si>
  <si>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</si>
  <si>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</si>
  <si>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</si>
  <si>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</si>
  <si>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</si>
  <si>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</si>
  <si>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</si>
  <si>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</si>
  <si>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</si>
  <si>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</si>
  <si>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</si>
  <si>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</si>
  <si>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</si>
  <si>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</si>
  <si>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</si>
  <si>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</si>
  <si>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</si>
  <si>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</si>
  <si>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</si>
  <si>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</si>
  <si>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</si>
  <si>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</si>
  <si>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</si>
  <si>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</si>
  <si>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</si>
  <si>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</si>
  <si>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</si>
  <si>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</si>
  <si>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</si>
  <si>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</si>
  <si>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</si>
  <si>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</si>
  <si>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</si>
  <si>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</si>
  <si>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</si>
  <si>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</si>
  <si>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</si>
  <si>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</si>
  <si>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</si>
  <si>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</si>
  <si>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</si>
  <si>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</si>
  <si>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</si>
  <si>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</si>
  <si>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</si>
  <si>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</si>
  <si>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</si>
  <si>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</si>
  <si>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</si>
  <si>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</si>
  <si>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</si>
  <si>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</si>
  <si>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</si>
  <si>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</si>
  <si>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</si>
  <si>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</si>
  <si>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</si>
  <si>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</si>
  <si>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</si>
  <si>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</si>
  <si>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</si>
  <si>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</si>
  <si>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</si>
  <si>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</si>
  <si>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</si>
  <si>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</si>
  <si>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</si>
  <si>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</si>
  <si>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</si>
  <si>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</si>
  <si>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</si>
  <si>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</si>
  <si>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</si>
  <si>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</si>
  <si>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</si>
  <si>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</si>
  <si>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</si>
  <si>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</si>
  <si>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</si>
  <si>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</si>
  <si>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</si>
  <si>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</si>
  <si>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</si>
  <si>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</si>
  <si>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</si>
  <si>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</si>
  <si>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</si>
  <si>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</si>
  <si>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</si>
  <si>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</si>
  <si>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</si>
  <si>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</si>
  <si>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</si>
  <si>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</si>
  <si>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</si>
  <si>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</si>
  <si>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</si>
  <si>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</si>
  <si>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</si>
  <si>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</si>
  <si>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</si>
  <si>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</si>
  <si>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</si>
  <si>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</si>
  <si>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</si>
  <si>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</si>
  <si>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</si>
  <si>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</si>
  <si>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</si>
  <si>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</si>
  <si>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</si>
  <si>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</si>
  <si>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</si>
  <si>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</si>
  <si>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</si>
  <si>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</si>
  <si>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</si>
  <si>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</si>
  <si>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</si>
  <si>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</si>
  <si>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</si>
  <si>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</si>
  <si>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</si>
  <si>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</si>
  <si>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</si>
  <si>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</si>
  <si>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</si>
  <si>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</si>
  <si>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</si>
  <si>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</si>
  <si>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</si>
  <si>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</si>
  <si>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</si>
  <si>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</si>
  <si>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</si>
  <si>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</si>
  <si>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</si>
  <si>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</si>
  <si>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</si>
  <si>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</si>
  <si>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</si>
  <si>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</si>
  <si>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</si>
  <si>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</si>
  <si>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</si>
  <si>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</si>
  <si>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</si>
  <si>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</si>
  <si>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</si>
  <si>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</si>
  <si>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</si>
  <si>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</si>
  <si>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</si>
  <si>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</si>
  <si>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</si>
  <si>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</si>
  <si>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</si>
  <si>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</si>
  <si>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</si>
  <si>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</si>
  <si>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</si>
  <si>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</si>
  <si>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</si>
  <si>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</si>
  <si>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</si>
  <si>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</si>
  <si>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</si>
  <si>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</si>
  <si>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</si>
  <si>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</si>
  <si>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</si>
  <si>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</si>
  <si>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</si>
  <si>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</si>
  <si>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</si>
  <si>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</si>
  <si>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</si>
  <si>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</si>
  <si>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</si>
  <si>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</si>
  <si>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</si>
  <si>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</si>
  <si>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</si>
  <si>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</si>
  <si>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</si>
  <si>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</si>
  <si>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</si>
  <si>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</si>
  <si>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</si>
  <si>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</si>
  <si>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</si>
  <si>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</si>
  <si>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</si>
  <si>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</si>
  <si>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</si>
  <si>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</si>
  <si>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</si>
  <si>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</si>
  <si>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</si>
  <si>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</si>
  <si>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</si>
  <si>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</si>
  <si>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</si>
  <si>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</si>
  <si>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</si>
  <si>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</si>
  <si>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</si>
  <si>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</si>
  <si>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</si>
  <si>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</si>
  <si>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</si>
  <si>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</si>
  <si>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</si>
  <si>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</si>
  <si>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</si>
  <si>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</si>
  <si>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</si>
  <si>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</si>
  <si>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</si>
  <si>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</si>
  <si>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</si>
  <si>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</si>
  <si>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</si>
  <si>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</si>
  <si>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</si>
  <si>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</si>
  <si>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</si>
  <si>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</si>
  <si>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</si>
  <si>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</si>
  <si>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</si>
  <si>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</si>
  <si>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</si>
  <si>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</si>
  <si>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</si>
  <si>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</si>
  <si>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</si>
  <si>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</si>
  <si>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</si>
  <si>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</si>
  <si>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</si>
  <si>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</si>
  <si>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</si>
  <si>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</si>
  <si>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</si>
  <si>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</si>
  <si>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</si>
  <si>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</si>
  <si>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</si>
  <si>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</si>
  <si>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</si>
  <si>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</si>
  <si>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</si>
  <si>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</si>
  <si>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</si>
  <si>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</si>
  <si>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</si>
  <si>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</si>
  <si>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</si>
  <si>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</si>
  <si>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</si>
  <si>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</si>
  <si>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</si>
  <si>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</si>
  <si>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</si>
  <si>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</si>
  <si>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</si>
  <si>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</si>
  <si>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</si>
  <si>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</si>
  <si>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</si>
  <si>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</si>
  <si>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</si>
  <si>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</si>
  <si>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</si>
  <si>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</si>
  <si>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</si>
  <si>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</si>
  <si>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</si>
  <si>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</si>
  <si>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</si>
  <si>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</si>
  <si>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</si>
  <si>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</si>
  <si>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</si>
  <si>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</si>
  <si>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</si>
  <si>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</si>
  <si>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</si>
  <si>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</si>
  <si>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</si>
  <si>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</si>
  <si>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</si>
  <si>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</si>
  <si>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</si>
  <si>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</si>
  <si>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</si>
  <si>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</si>
  <si>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</si>
  <si>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</si>
  <si>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</si>
  <si>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</si>
  <si>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</si>
  <si>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</si>
  <si>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</si>
  <si>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</si>
  <si>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</si>
  <si>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</si>
  <si>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</si>
  <si>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</si>
  <si>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</si>
  <si>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</si>
  <si>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</si>
  <si>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</si>
  <si>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</si>
  <si>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</si>
  <si>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</si>
  <si>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</si>
  <si>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</si>
  <si>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</si>
  <si>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</si>
  <si>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</si>
  <si>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</si>
  <si>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</si>
  <si>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</si>
  <si>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</si>
  <si>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</si>
  <si>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</si>
  <si>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</si>
  <si>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</si>
  <si>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</si>
  <si>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</si>
  <si>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</si>
  <si>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</si>
  <si>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</si>
  <si>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</si>
  <si>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</si>
  <si>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</si>
  <si>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</si>
  <si>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</si>
  <si>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</si>
  <si>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</si>
  <si>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</si>
  <si>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</si>
  <si>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</si>
  <si>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</si>
  <si>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</si>
  <si>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</si>
  <si>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</si>
  <si>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</si>
  <si>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</si>
  <si>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</si>
  <si>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</si>
  <si>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</si>
  <si>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</si>
  <si>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</si>
  <si>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</si>
  <si>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</si>
  <si>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</si>
  <si>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</si>
  <si>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</si>
  <si>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</si>
  <si>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</si>
  <si>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</si>
  <si>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</si>
  <si>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</si>
  <si>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</si>
  <si>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</si>
  <si>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</si>
  <si>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</si>
  <si>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</si>
  <si>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</si>
  <si>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</si>
  <si>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</si>
  <si>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</si>
  <si>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</si>
  <si>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</si>
  <si>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</si>
  <si>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</si>
  <si>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</si>
  <si>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</si>
  <si>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</si>
  <si>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</si>
  <si>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</si>
  <si>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</si>
  <si>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</si>
  <si>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</si>
  <si>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</si>
  <si>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</si>
  <si>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</si>
  <si>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</si>
  <si>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</si>
  <si>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</si>
  <si>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</si>
  <si>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</si>
  <si>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</si>
  <si>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</si>
  <si>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</si>
  <si>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</si>
  <si>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</si>
  <si>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</si>
  <si>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</si>
  <si>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</si>
  <si>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</si>
  <si>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</si>
  <si>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</si>
  <si>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</si>
  <si>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</si>
  <si>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</si>
  <si>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</si>
  <si>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</si>
  <si>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</si>
  <si>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</si>
  <si>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</si>
  <si>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</si>
  <si>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</si>
  <si>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</si>
  <si>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</si>
  <si>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</si>
  <si>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</si>
  <si>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</si>
  <si>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</si>
  <si>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</si>
  <si>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</si>
  <si>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</si>
  <si>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</si>
  <si>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</si>
  <si>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</si>
  <si>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</si>
  <si>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</si>
  <si>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</si>
  <si>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</si>
  <si>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</si>
  <si>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</si>
  <si>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</si>
  <si>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</si>
  <si>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</si>
  <si>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</si>
  <si>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</si>
  <si>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</si>
  <si>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</si>
  <si>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</si>
  <si>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</si>
  <si>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</si>
  <si>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</si>
  <si>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</si>
  <si>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</si>
  <si>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</si>
  <si>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</si>
  <si>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</si>
  <si>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</si>
  <si>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</si>
  <si>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</si>
  <si>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</si>
  <si>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</si>
  <si>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</si>
  <si>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</si>
  <si>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</si>
  <si>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</si>
  <si>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</si>
  <si>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</si>
  <si>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</si>
  <si>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</si>
  <si>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</si>
  <si>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</si>
  <si>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</si>
  <si>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</si>
  <si>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</si>
  <si>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</si>
  <si>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</si>
  <si>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</si>
  <si>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</si>
  <si>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</si>
  <si>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</si>
  <si>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</si>
  <si>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</si>
  <si>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</si>
  <si>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</si>
  <si>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</si>
  <si>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</si>
  <si>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</si>
  <si>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</si>
  <si>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</si>
  <si>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</si>
  <si>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</si>
  <si>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</si>
  <si>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</si>
  <si>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</si>
  <si>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</si>
  <si>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</si>
  <si>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</si>
  <si>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</si>
  <si>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</si>
  <si>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</si>
  <si>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</si>
  <si>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</si>
  <si>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</si>
  <si>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</si>
  <si>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</si>
  <si>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</si>
  <si>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</si>
  <si>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</si>
  <si>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</si>
  <si>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</si>
  <si>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</si>
  <si>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</si>
  <si>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</si>
  <si>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</si>
  <si>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</si>
  <si>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</si>
  <si>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</si>
  <si>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</si>
  <si>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</si>
  <si>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</si>
  <si>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</si>
  <si>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</si>
  <si>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</si>
  <si>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</si>
  <si>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</si>
  <si>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</si>
  <si>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</si>
  <si>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</si>
  <si>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</si>
  <si>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</si>
  <si>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</si>
  <si>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</si>
  <si>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</si>
  <si>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</si>
  <si>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</si>
  <si>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</si>
  <si>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</si>
  <si>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</si>
  <si>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</si>
  <si>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</si>
  <si>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</si>
  <si>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</si>
  <si>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</si>
  <si>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</si>
  <si>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</si>
  <si>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</si>
  <si>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</si>
  <si>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</si>
  <si>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</si>
  <si>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</si>
  <si>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</si>
  <si>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</si>
  <si>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</si>
  <si>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</si>
  <si>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</si>
  <si>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</si>
  <si>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</si>
  <si>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</si>
  <si>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</si>
  <si>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</si>
  <si>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</si>
  <si>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</si>
  <si>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</si>
  <si>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</si>
  <si>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</si>
  <si>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</si>
  <si>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</si>
  <si>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</si>
  <si>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</si>
  <si>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</si>
  <si>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</si>
  <si>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</si>
  <si>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</si>
  <si>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</si>
  <si>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</si>
  <si>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</si>
  <si>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</si>
  <si>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</si>
  <si>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</si>
  <si>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</si>
  <si>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</si>
  <si>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</si>
  <si>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</si>
  <si>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</si>
  <si>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</si>
  <si>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</si>
  <si>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</si>
  <si>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</si>
  <si>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</si>
  <si>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</si>
  <si>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</si>
  <si>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</si>
  <si>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</si>
  <si>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</si>
  <si>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</si>
  <si>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</si>
  <si>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</si>
  <si>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</si>
  <si>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</si>
  <si>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</si>
  <si>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</si>
  <si>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</si>
  <si>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</si>
  <si>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</si>
  <si>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</si>
  <si>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</si>
  <si>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</si>
  <si>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</si>
  <si>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</si>
  <si>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</si>
  <si>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</si>
  <si>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</si>
  <si>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</si>
  <si>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</si>
  <si>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</si>
  <si>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</si>
  <si>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</si>
  <si>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</si>
  <si>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</si>
  <si>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</si>
  <si>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</si>
  <si>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</si>
  <si>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</si>
  <si>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</si>
  <si>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</si>
  <si>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</si>
  <si>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</si>
  <si>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</si>
  <si>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</si>
  <si>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</si>
  <si>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</si>
  <si>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</si>
  <si>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</si>
  <si>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</si>
  <si>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</si>
  <si>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</si>
  <si>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</si>
  <si>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</si>
  <si>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</si>
  <si>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</si>
  <si>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</si>
  <si>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</si>
  <si>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</si>
  <si>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</si>
  <si>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</si>
  <si>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</si>
  <si>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</si>
  <si>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</si>
  <si>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</si>
  <si>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</si>
  <si>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</si>
  <si>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</si>
  <si>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</si>
  <si>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</si>
  <si>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</si>
  <si>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</si>
  <si>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</si>
  <si>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</si>
  <si>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</si>
  <si>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</si>
  <si>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</si>
  <si>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</si>
  <si>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</si>
  <si>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</si>
  <si>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</si>
  <si>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</si>
  <si>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</si>
  <si>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</si>
  <si>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</si>
  <si>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</si>
  <si>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</si>
  <si>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</si>
  <si>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</si>
  <si>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</si>
  <si>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</si>
  <si>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</si>
  <si>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</si>
  <si>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</si>
  <si>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</si>
  <si>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</si>
  <si>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</si>
  <si>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</si>
  <si>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</si>
  <si>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</si>
  <si>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</si>
  <si>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</si>
  <si>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</si>
  <si>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</si>
  <si>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</si>
  <si>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</si>
  <si>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</si>
  <si>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</si>
  <si>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</si>
  <si>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</si>
  <si>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</si>
  <si>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</si>
  <si>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</si>
  <si>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</si>
  <si>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</si>
  <si>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</si>
  <si>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</si>
  <si>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</si>
  <si>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</si>
  <si>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</si>
  <si>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</si>
  <si>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</si>
  <si>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</si>
  <si>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</si>
  <si>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</si>
  <si>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</si>
  <si>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</si>
  <si>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</si>
  <si>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</si>
  <si>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</si>
  <si>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</si>
  <si>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</si>
  <si>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</si>
  <si>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</si>
  <si>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</si>
  <si>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</si>
  <si>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</si>
  <si>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</si>
  <si>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</si>
  <si>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</si>
  <si>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</si>
  <si>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</si>
  <si>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</si>
  <si>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</si>
  <si>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</si>
  <si>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</si>
  <si>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</si>
  <si>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</si>
  <si>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</si>
  <si>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</si>
  <si>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</si>
  <si>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</si>
  <si>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</si>
  <si>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</si>
  <si>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</si>
  <si>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</si>
  <si>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</si>
  <si>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</si>
  <si>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</si>
  <si>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</si>
  <si>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</si>
  <si>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</si>
  <si>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</si>
  <si>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</si>
  <si>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</si>
  <si>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</si>
  <si>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</si>
  <si>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</si>
  <si>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</si>
  <si>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</si>
  <si>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</si>
  <si>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</si>
  <si>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</si>
  <si>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</si>
  <si>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</si>
  <si>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</si>
  <si>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</si>
  <si>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</si>
  <si>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</si>
  <si>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</si>
  <si>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</si>
  <si>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</si>
  <si>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</si>
  <si>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</si>
  <si>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</si>
  <si>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</si>
  <si>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</si>
  <si>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</si>
  <si>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</si>
  <si>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</si>
  <si>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</si>
  <si>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</si>
  <si>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</si>
  <si>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</si>
  <si>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</si>
  <si>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</si>
  <si>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</si>
  <si>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</si>
  <si>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</si>
  <si>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</si>
  <si>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</si>
  <si>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</si>
  <si>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</si>
  <si>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</si>
  <si>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</si>
  <si>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</si>
  <si>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</si>
  <si>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</si>
  <si>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</si>
  <si>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</si>
  <si>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</si>
  <si>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</si>
  <si>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</si>
  <si>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</si>
  <si>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</si>
  <si>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</si>
  <si>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</si>
  <si>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</si>
  <si>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</si>
  <si>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</si>
  <si>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</si>
  <si>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</si>
  <si>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</si>
  <si>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</si>
  <si>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</si>
  <si>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</si>
  <si>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</si>
  <si>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</si>
  <si>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</si>
  <si>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</si>
  <si>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</si>
  <si>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</si>
  <si>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</si>
  <si>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</si>
  <si>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</si>
  <si>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</si>
  <si>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</si>
  <si>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</si>
  <si>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</si>
  <si>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</si>
  <si>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</si>
  <si>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</si>
  <si>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</si>
  <si>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</si>
  <si>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</si>
  <si>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</si>
  <si>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</si>
  <si>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</si>
  <si>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</si>
  <si>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</si>
  <si>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</si>
  <si>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</si>
  <si>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</si>
  <si>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</si>
  <si>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</si>
  <si>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</si>
  <si>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</si>
  <si>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</si>
  <si>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</si>
  <si>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</si>
  <si>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</si>
  <si>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</si>
  <si>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</si>
  <si>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</si>
  <si>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</si>
  <si>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</si>
  <si>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</si>
  <si>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</si>
  <si>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</si>
  <si>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</si>
  <si>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</si>
  <si>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</si>
  <si>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</si>
  <si>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</si>
  <si>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</si>
  <si>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</si>
  <si>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</si>
  <si>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</si>
  <si>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</si>
  <si>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</si>
  <si>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</si>
  <si>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</si>
  <si>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</si>
  <si>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</si>
  <si>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</si>
  <si>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</si>
  <si>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</si>
  <si>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</si>
  <si>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</si>
  <si>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</si>
  <si>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</si>
  <si>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</si>
  <si>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</si>
  <si>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</si>
  <si>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</si>
  <si>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</si>
  <si>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</si>
  <si>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</si>
  <si>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</si>
  <si>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</si>
  <si>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</si>
  <si>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</si>
  <si>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</si>
  <si>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</si>
  <si>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</si>
  <si>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</si>
  <si>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</si>
  <si>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</si>
  <si>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</si>
  <si>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</si>
  <si>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</si>
  <si>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</si>
  <si>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</si>
  <si>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</si>
  <si>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</si>
  <si>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</si>
  <si>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</si>
  <si>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</si>
  <si>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</si>
  <si>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</si>
  <si>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</si>
  <si>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</si>
  <si>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</si>
  <si>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</si>
  <si>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</si>
  <si>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</si>
  <si>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</si>
  <si>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</si>
  <si>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</si>
  <si>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</si>
  <si>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</si>
  <si>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</si>
  <si>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</si>
  <si>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</si>
  <si>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</si>
  <si>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</si>
  <si>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</si>
  <si>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</si>
  <si>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</si>
  <si>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</si>
  <si>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</si>
  <si>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</si>
  <si>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</si>
  <si>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</si>
  <si>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</si>
  <si>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</si>
  <si>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</si>
  <si>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</si>
  <si>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</si>
  <si>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</si>
  <si>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</si>
  <si>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</si>
  <si>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</si>
  <si>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</si>
  <si>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</si>
  <si>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</si>
  <si>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</si>
  <si>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</si>
  <si>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</si>
  <si>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</si>
  <si>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</si>
  <si>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</si>
  <si>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</si>
  <si>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</si>
  <si>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</si>
  <si>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</si>
  <si>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</si>
  <si>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</si>
  <si>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</si>
  <si>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</si>
  <si>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</si>
  <si>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</si>
  <si>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</si>
  <si>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</si>
  <si>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</si>
  <si>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</si>
  <si>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</si>
  <si>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</si>
  <si>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</si>
  <si>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</si>
  <si>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</si>
  <si>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</si>
  <si>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</si>
  <si>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</si>
  <si>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</si>
  <si>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</si>
  <si>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</si>
  <si>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</si>
  <si>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</si>
  <si>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</si>
  <si>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</si>
  <si>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</si>
  <si>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</si>
  <si>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</si>
  <si>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</si>
  <si>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</si>
  <si>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</si>
  <si>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</si>
  <si>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</si>
  <si>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</si>
  <si>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</si>
  <si>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</si>
  <si>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</si>
  <si>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</si>
  <si>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</si>
  <si>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</si>
  <si>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</si>
  <si>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</si>
  <si>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</si>
  <si>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</si>
  <si>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</si>
  <si>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</si>
  <si>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</si>
  <si>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</si>
  <si>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</si>
  <si>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</si>
  <si>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</si>
  <si>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</si>
  <si>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</si>
  <si>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</si>
  <si>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</si>
  <si>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</si>
  <si>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</si>
  <si>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</si>
  <si>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</si>
  <si>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</si>
  <si>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</si>
  <si>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</si>
  <si>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</si>
  <si>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</si>
  <si>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</si>
  <si>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</si>
  <si>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</si>
  <si>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</si>
  <si>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</si>
  <si>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</si>
  <si>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</si>
  <si>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</si>
  <si>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</si>
  <si>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</si>
  <si>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</si>
  <si>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</si>
  <si>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</si>
  <si>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</si>
  <si>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</si>
  <si>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</si>
  <si>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</si>
  <si>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</si>
  <si>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</si>
  <si>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</si>
  <si>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</si>
  <si>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</si>
  <si>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</si>
  <si>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</si>
  <si>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</si>
  <si>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</si>
  <si>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</si>
  <si>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</si>
  <si>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</si>
  <si>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</si>
  <si>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</si>
  <si>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</si>
  <si>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</si>
  <si>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</si>
  <si>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</si>
  <si>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</si>
  <si>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</si>
  <si>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</si>
  <si>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</si>
  <si>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</si>
  <si>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</si>
  <si>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</si>
  <si>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</si>
  <si>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</si>
  <si>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</si>
  <si>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</si>
  <si>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</si>
  <si>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</si>
  <si>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</si>
  <si>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</si>
  <si>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</si>
  <si>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</si>
  <si>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</si>
  <si>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</si>
  <si>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</si>
  <si>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</si>
  <si>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</si>
  <si>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</si>
  <si>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</si>
  <si>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</si>
  <si>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</si>
  <si>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</si>
  <si>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</si>
  <si>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</si>
  <si>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</si>
  <si>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</si>
  <si>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</si>
  <si>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</si>
  <si>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</si>
  <si>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</si>
  <si>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</si>
  <si>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</si>
  <si>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</si>
  <si>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</si>
  <si>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</si>
  <si>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</si>
  <si>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</si>
  <si>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</si>
  <si>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</si>
  <si>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</si>
  <si>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</si>
  <si>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</si>
  <si>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</si>
  <si>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</si>
  <si>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</si>
  <si>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</si>
  <si>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</si>
  <si>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</si>
  <si>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</si>
  <si>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</si>
  <si>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</si>
  <si>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</si>
  <si>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</si>
  <si>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</si>
  <si>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</si>
  <si>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</si>
  <si>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</si>
  <si>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</si>
  <si>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</si>
  <si>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</si>
  <si>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</si>
  <si>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</si>
  <si>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</si>
  <si>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</si>
  <si>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</si>
  <si>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</si>
  <si>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</si>
  <si>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</si>
  <si>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</si>
  <si>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</si>
  <si>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</si>
  <si>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</si>
  <si>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</si>
  <si>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</si>
  <si>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</si>
  <si>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</si>
  <si>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</si>
  <si>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</si>
  <si>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</si>
  <si>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</si>
  <si>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</si>
  <si>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</si>
  <si>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</si>
  <si>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</si>
  <si>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</si>
  <si>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</si>
  <si>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</si>
  <si>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</si>
  <si>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</si>
  <si>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</si>
  <si>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</si>
  <si>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</si>
  <si>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</si>
  <si>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</si>
  <si>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</si>
  <si>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</si>
  <si>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</si>
  <si>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</si>
  <si>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</si>
  <si>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</si>
  <si>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</si>
  <si>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</si>
  <si>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</si>
  <si>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</si>
  <si>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</si>
  <si>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</si>
  <si>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</si>
  <si>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</si>
  <si>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</si>
  <si>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</si>
  <si>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</si>
  <si>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</si>
  <si>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</si>
  <si>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</si>
  <si>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</si>
  <si>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</si>
  <si>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</si>
  <si>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</si>
  <si>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</si>
  <si>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</si>
  <si>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</si>
  <si>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</si>
  <si>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</si>
  <si>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</si>
  <si>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</si>
  <si>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</si>
  <si>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</si>
  <si>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</si>
  <si>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</si>
  <si>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</si>
  <si>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</si>
  <si>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</si>
  <si>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</si>
  <si>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</si>
  <si>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</si>
  <si>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</si>
  <si>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</si>
  <si>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</si>
  <si>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</si>
  <si>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</si>
  <si>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</si>
  <si>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</si>
  <si>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</si>
  <si>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</si>
  <si>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</si>
  <si>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</si>
  <si>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</si>
  <si>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</si>
  <si>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</si>
  <si>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</si>
  <si>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</si>
  <si>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</si>
  <si>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</si>
  <si>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</si>
  <si>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</si>
  <si>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</si>
  <si>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</si>
  <si>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</si>
  <si>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</si>
  <si>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</si>
  <si>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</si>
  <si>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</si>
  <si>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</si>
  <si>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</si>
  <si>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</si>
  <si>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</si>
  <si>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</si>
  <si>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</si>
  <si>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</si>
  <si>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</si>
  <si>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</si>
  <si>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</si>
  <si>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</si>
  <si>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</si>
  <si>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</si>
  <si>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</si>
  <si>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</si>
  <si>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</si>
  <si>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</si>
  <si>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</si>
  <si>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</si>
  <si>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</si>
  <si>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</si>
  <si>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</si>
  <si>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</si>
  <si>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</si>
  <si>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</si>
  <si>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</si>
  <si>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</si>
  <si>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</si>
  <si>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</si>
  <si>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</si>
  <si>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</si>
  <si>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</si>
  <si>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</si>
  <si>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</si>
  <si>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</si>
  <si>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</si>
  <si>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</si>
  <si>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</si>
  <si>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</si>
  <si>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</si>
  <si>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</si>
  <si>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</si>
  <si>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</si>
  <si>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</si>
  <si>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</si>
  <si>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</si>
  <si>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</si>
  <si>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</si>
  <si>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</si>
  <si>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</si>
  <si>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</si>
  <si>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</si>
  <si>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</si>
  <si>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</si>
  <si>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</si>
  <si>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</si>
  <si>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</si>
  <si>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</si>
  <si>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</si>
  <si>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</si>
  <si>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</si>
  <si>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</si>
  <si>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</si>
  <si>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</si>
  <si>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</si>
  <si>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</si>
  <si>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</si>
  <si>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</si>
  <si>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</si>
  <si>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</si>
  <si>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</si>
  <si>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</si>
  <si>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</si>
  <si>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</si>
  <si>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</si>
  <si>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</si>
  <si>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</si>
  <si>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</si>
  <si>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</si>
  <si>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</si>
  <si>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</si>
  <si>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</si>
  <si>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</si>
  <si>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</si>
  <si>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</si>
  <si>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</si>
  <si>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</si>
  <si>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</si>
  <si>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</si>
  <si>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</si>
  <si>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</si>
  <si>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</si>
  <si>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</si>
  <si>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</si>
  <si>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</si>
  <si>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</si>
  <si>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</si>
  <si>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</si>
  <si>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</si>
  <si>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</si>
  <si>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</si>
  <si>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</si>
  <si>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</si>
  <si>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</si>
  <si>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</si>
  <si>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</si>
  <si>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</si>
  <si>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</si>
  <si>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</si>
  <si>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</si>
  <si>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</si>
  <si>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</si>
  <si>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</si>
  <si>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</si>
  <si>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</si>
  <si>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</si>
  <si>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</si>
  <si>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</si>
  <si>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</si>
  <si>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</si>
  <si>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</si>
  <si>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</si>
  <si>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</si>
  <si>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</si>
  <si>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</si>
  <si>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</si>
  <si>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</si>
  <si>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</si>
  <si>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</si>
  <si>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</si>
  <si>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</si>
  <si>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</si>
  <si>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</si>
  <si>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</si>
  <si>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</si>
  <si>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</si>
  <si>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</si>
  <si>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</si>
  <si>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</si>
  <si>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</si>
  <si>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</si>
  <si>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</si>
  <si>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</si>
  <si>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</si>
  <si>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</si>
  <si>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</si>
  <si>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</si>
  <si>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</si>
  <si>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</si>
  <si>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</si>
  <si>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</si>
  <si>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</si>
  <si>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</si>
  <si>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</si>
  <si>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</si>
  <si>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</si>
  <si>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</si>
  <si>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</si>
  <si>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</si>
  <si>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</si>
  <si>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</si>
  <si>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</si>
  <si>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</si>
  <si>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</si>
  <si>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</si>
  <si>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</si>
  <si>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</si>
  <si>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</si>
  <si>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</si>
  <si>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</si>
  <si>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</si>
  <si>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</si>
  <si>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</si>
  <si>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</si>
  <si>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</si>
  <si>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</si>
  <si>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</si>
  <si>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</si>
  <si>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</si>
  <si>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</si>
  <si>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</si>
  <si>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</si>
  <si>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</si>
  <si>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</si>
  <si>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</si>
  <si>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</si>
  <si>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</si>
  <si>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</si>
  <si>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</si>
  <si>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</si>
  <si>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</si>
  <si>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</si>
  <si>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</si>
  <si>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</si>
  <si>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</si>
  <si>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</si>
  <si>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</si>
  <si>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</si>
  <si>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</si>
  <si>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</si>
  <si>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</si>
  <si>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</si>
  <si>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</si>
  <si>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</si>
  <si>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</si>
  <si>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</si>
  <si>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</si>
  <si>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</si>
  <si>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</si>
  <si>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</si>
  <si>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</si>
  <si>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</si>
  <si>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</si>
  <si>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</si>
  <si>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</si>
  <si>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</si>
  <si>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</si>
  <si>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</si>
  <si>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</si>
  <si>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</si>
  <si>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</si>
  <si>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</si>
  <si>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</si>
  <si>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</si>
  <si>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</si>
  <si>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</si>
  <si>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</si>
  <si>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</si>
  <si>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</si>
  <si>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</si>
  <si>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</si>
  <si>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</si>
  <si>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</si>
  <si>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</si>
  <si>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</si>
  <si>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</si>
  <si>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</si>
  <si>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</si>
  <si>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</si>
  <si>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</si>
  <si>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</si>
  <si>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</si>
  <si>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</si>
  <si>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</si>
  <si>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</si>
  <si>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</si>
  <si>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</si>
  <si>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</si>
  <si>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</si>
  <si>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</si>
  <si>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</si>
  <si>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</si>
  <si>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</si>
  <si>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</si>
  <si>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</si>
  <si>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</si>
  <si>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</si>
  <si>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</si>
  <si>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</si>
  <si>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</si>
  <si>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</si>
  <si>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</si>
  <si>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</si>
  <si>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</si>
  <si>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</si>
  <si>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</si>
  <si>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</si>
  <si>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</si>
  <si>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</si>
  <si>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</si>
  <si>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</si>
  <si>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</si>
  <si>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</si>
  <si>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</si>
  <si>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</si>
  <si>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</si>
  <si>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</si>
  <si>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</si>
  <si>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</si>
  <si>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</si>
  <si>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</si>
  <si>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</si>
  <si>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</si>
  <si>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</si>
  <si>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</si>
  <si>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</si>
  <si>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</si>
  <si>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</si>
  <si>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</si>
  <si>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</si>
  <si>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15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</si>
</sst>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tabSelected="1"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296.45728611110826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8.7378703698050231E-2</v>
      </c>
      <c r="H3" s="136">
        <v>45959.318333333336</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80" t="s">
        <v>10844</v>
      </c>
      <c r="E4" s="135" t="s">
        <v>39026</v>
      </c>
      <c r="F4" s="136">
        <v>45959.400752314818</v>
      </c>
      <c r="G4" s="137">
        <f ca="1">IFERROR(NOW()-F4,"")</f>
        <v>4.959722216881346E-3</v>
      </c>
      <c r="H4" s="136">
        <v>45959.394502314812</v>
      </c>
      <c r="I4" s="134" t="str">
        <f>IFERROR(VLOOKUP(D4,DB!A:F,6,0),"")</f>
        <v>Power Cube</v>
      </c>
      <c r="J4" s="134" t="str">
        <f>IFERROR(VLOOKUP(D4,DB!A:G,7,0),"")</f>
        <v>Dead+Good</v>
      </c>
      <c r="K4" s="138" t="s">
        <v>39027</v>
      </c>
      <c r="L4" s="139" t="str">
        <f>IFERROR(VLOOKUP(D4,DB!A:I,9,0),"")</f>
        <v>Latis</v>
      </c>
    </row>
    <row r="5" spans="1:15" ht="15" customHeight="1">
      <c r="A5" s="133" t="s">
        <v>39028</v>
      </c>
      <c r="B5" s="134" t="str">
        <f>IFERROR(VLOOKUP(D5,DB!A:K,11,0),"")</f>
        <v>R1</v>
      </c>
      <c r="C5" s="134">
        <v>1</v>
      </c>
      <c r="D5" s="134" t="s">
        <v>17921</v>
      </c>
      <c r="E5" s="135" t="s">
        <v>39021</v>
      </c>
      <c r="F5" s="136">
        <v>45959.377916666665</v>
      </c>
      <c r="G5" s="137">
        <f ca="1">IFERROR(NOW()-F5,"")</f>
        <v>2.7795370369858574E-2</v>
      </c>
      <c r="H5" s="136">
        <v>45959.373055555552</v>
      </c>
      <c r="I5" s="134" t="str">
        <f>IFERROR(VLOOKUP(D5,DB!A:F,6,0),"")</f>
        <v>Power Cube</v>
      </c>
      <c r="J5" s="134" t="str">
        <f>IFERROR(VLOOKUP(D5,DB!A:G,7,0),"")</f>
        <v>Good+Vandalized</v>
      </c>
      <c r="K5" s="138" t="s">
        <v>39029</v>
      </c>
      <c r="L5" s="139" t="str">
        <f>IFERROR(VLOOKUP(D5,DB!A:I,9,0),"")</f>
        <v>Latis</v>
      </c>
    </row>
    <row r="6" spans="1:15" ht="15" customHeight="1">
      <c r="A6" s="133"/>
      <c r="B6" s="134" t="str">
        <f>IFERROR(VLOOKUP(D6,DB!A:K,11,0),"")</f>
        <v/>
      </c>
      <c r="C6" s="134"/>
      <c r="D6" s="134"/>
      <c r="E6" s="135"/>
      <c r="F6" s="136"/>
      <c r="G6" s="137">
        <f ca="1">IFERROR(NOW()-F6,"")</f>
        <v>45959.405712037034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45959.405712037034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45959.405712037034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45959.405712037034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45959.405712037034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45959.405712037034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45959.405712037034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45959.405712037034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45959.405712037034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45959.405712037034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45959.405712037034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45959.405712037034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45959.405712037034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45959.405712037034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45959.405712037034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45959.405712037034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45959.405712037034</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45959.405712037034</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A3429A26-F513-416A-A779-11044E1AC473}"/>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39030</v>
      </c>
      <c r="N1" s="90" t="s">
        <v>39031</v>
      </c>
      <c r="O1" s="90" t="s">
        <v>39032</v>
      </c>
      <c r="P1" s="90" t="s">
        <v>39033</v>
      </c>
      <c r="Q1" s="90" t="s">
        <v>39034</v>
      </c>
      <c r="R1" s="90" t="s">
        <v>39035</v>
      </c>
      <c r="S1" s="90" t="s">
        <v>39036</v>
      </c>
      <c r="T1" s="90" t="s">
        <v>39037</v>
      </c>
      <c r="U1" s="90" t="s">
        <v>39038</v>
      </c>
      <c r="V1" s="90" t="s">
        <v>39039</v>
      </c>
      <c r="W1" s="90" t="s">
        <v>39040</v>
      </c>
      <c r="X1" s="90" t="s">
        <v>39041</v>
      </c>
      <c r="Y1" s="90" t="s">
        <v>39042</v>
      </c>
      <c r="Z1" s="90" t="s">
        <v>39043</v>
      </c>
      <c r="AA1" s="90" t="s">
        <v>39044</v>
      </c>
      <c r="AB1" s="90" t="s">
        <v>39045</v>
      </c>
      <c r="AC1" s="90" t="s">
        <v>39046</v>
      </c>
      <c r="AD1" s="90" t="s">
        <v>39047</v>
      </c>
      <c r="AE1" s="90" t="s">
        <v>39048</v>
      </c>
      <c r="AF1" s="90" t="s">
        <v>39049</v>
      </c>
      <c r="AG1" s="90" t="s">
        <v>39050</v>
      </c>
      <c r="AH1" s="90" t="s">
        <v>39051</v>
      </c>
      <c r="AI1" s="90" t="s">
        <v>39052</v>
      </c>
      <c r="AJ1" s="90" t="s">
        <v>39053</v>
      </c>
      <c r="AK1" s="90" t="s">
        <v>39054</v>
      </c>
      <c r="AL1" s="90" t="s">
        <v>39055</v>
      </c>
      <c r="AM1" s="90" t="s">
        <v>39056</v>
      </c>
      <c r="AN1" s="90" t="s">
        <v>39057</v>
      </c>
      <c r="AO1" s="90" t="s">
        <v>39058</v>
      </c>
      <c r="AP1" s="90" t="s">
        <v>39059</v>
      </c>
      <c r="AQ1" s="90" t="s">
        <v>39060</v>
      </c>
      <c r="AR1" s="90" t="s">
        <v>39061</v>
      </c>
      <c r="AS1" s="90" t="s">
        <v>39062</v>
      </c>
      <c r="AT1" s="90" t="s">
        <v>39063</v>
      </c>
      <c r="AU1" s="90" t="s">
        <v>39064</v>
      </c>
      <c r="AV1" s="90" t="s">
        <v>39065</v>
      </c>
      <c r="AW1" s="90" t="s">
        <v>39066</v>
      </c>
      <c r="AX1" s="90" t="s">
        <v>39067</v>
      </c>
      <c r="AY1" s="90" t="s">
        <v>39068</v>
      </c>
      <c r="AZ1" s="90" t="s">
        <v>39069</v>
      </c>
      <c r="BA1" s="90" t="s">
        <v>39070</v>
      </c>
      <c r="BB1" s="90" t="s">
        <v>39071</v>
      </c>
      <c r="BC1" s="90" t="s">
        <v>39072</v>
      </c>
      <c r="BD1" s="90" t="s">
        <v>39073</v>
      </c>
      <c r="BE1" s="90" t="s">
        <v>39074</v>
      </c>
      <c r="BF1" s="90" t="s">
        <v>39075</v>
      </c>
      <c r="BG1" s="90" t="s">
        <v>39076</v>
      </c>
      <c r="BH1" s="90" t="s">
        <v>39077</v>
      </c>
      <c r="BI1" s="90" t="s">
        <v>39078</v>
      </c>
      <c r="BJ1" s="90" t="s">
        <v>39079</v>
      </c>
      <c r="BK1" s="90" t="s">
        <v>39080</v>
      </c>
      <c r="BL1" s="90" t="s">
        <v>39081</v>
      </c>
      <c r="BM1" s="90" t="s">
        <v>39082</v>
      </c>
      <c r="BN1" s="90" t="s">
        <v>39083</v>
      </c>
      <c r="BO1" s="90" t="s">
        <v>39084</v>
      </c>
      <c r="BP1" s="90" t="s">
        <v>39085</v>
      </c>
      <c r="BQ1" s="90" t="s">
        <v>39086</v>
      </c>
      <c r="BR1" s="90" t="s">
        <v>39087</v>
      </c>
      <c r="BS1" s="90" t="s">
        <v>39088</v>
      </c>
      <c r="BT1" s="90" t="s">
        <v>39089</v>
      </c>
      <c r="BU1" s="90" t="s">
        <v>39090</v>
      </c>
      <c r="BV1" s="90" t="s">
        <v>39091</v>
      </c>
      <c r="BW1" s="90" t="s">
        <v>39092</v>
      </c>
      <c r="BX1" s="90" t="s">
        <v>39093</v>
      </c>
      <c r="BY1" s="90" t="s">
        <v>39094</v>
      </c>
      <c r="BZ1" s="90" t="s">
        <v>39095</v>
      </c>
      <c r="CA1" s="90" t="s">
        <v>39096</v>
      </c>
      <c r="CB1" s="90" t="s">
        <v>39097</v>
      </c>
      <c r="CC1" s="90" t="s">
        <v>39098</v>
      </c>
      <c r="CD1" s="90" t="s">
        <v>39099</v>
      </c>
      <c r="CE1" s="90" t="s">
        <v>39100</v>
      </c>
      <c r="CF1" s="90" t="s">
        <v>39101</v>
      </c>
      <c r="CG1" s="90" t="s">
        <v>39102</v>
      </c>
      <c r="CH1" s="90" t="s">
        <v>39103</v>
      </c>
      <c r="CI1" s="90" t="s">
        <v>39104</v>
      </c>
      <c r="CJ1" s="90" t="s">
        <v>39105</v>
      </c>
    </row>
    <row r="2" spans="1:88" s="70" customFormat="1" ht="31.5" customHeight="1">
      <c r="A2" s="63" t="s">
        <v>39106</v>
      </c>
      <c r="B2" s="63" t="s">
        <v>27</v>
      </c>
      <c r="C2" s="63">
        <v>1</v>
      </c>
      <c r="D2" s="63" t="s">
        <v>19542</v>
      </c>
      <c r="E2" s="87" t="s">
        <v>39026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134.40587407407293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39026</v>
      </c>
      <c r="F4" s="115">
        <v>45958.742083333331</v>
      </c>
      <c r="G4" s="116">
        <f ca="1">IFERROR(NOW()-F4,"-")</f>
        <v>0.66362858796492219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39113</v>
      </c>
      <c r="B5" s="18" t="str">
        <f>IFERROR(VLOOKUP(D5,DB!A:K,11,0),"")</f>
        <v>R2</v>
      </c>
      <c r="C5" s="18">
        <v>3</v>
      </c>
      <c r="D5" s="18" t="s">
        <v>17733</v>
      </c>
      <c r="E5" s="114" t="s">
        <v>39021</v>
      </c>
      <c r="F5" s="115">
        <v>45958.776261574072</v>
      </c>
      <c r="G5" s="116">
        <f ca="1">IFERROR(NOW()-F5,"-")</f>
        <v>0.62945034722361015</v>
      </c>
      <c r="H5" s="115">
        <v>45958.768622685187</v>
      </c>
      <c r="I5" s="18" t="str">
        <f>IFERROR(VLOOKUP(D5,DB!A:F,6,0),"")</f>
        <v>SCECO</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24327</v>
      </c>
      <c r="E6" s="114" t="s">
        <v>39021</v>
      </c>
      <c r="F6" s="115">
        <v>45958.937893518516</v>
      </c>
      <c r="G6" s="116">
        <f ca="1">IFERROR(NOW()-F6,"-")</f>
        <v>0.46781840277981246</v>
      </c>
      <c r="H6" s="115">
        <v>45958.896226851852</v>
      </c>
      <c r="I6" s="18" t="str">
        <f>IFERROR(VLOOKUP(D6,DB!A:F,6,0),"")</f>
        <v>SCECO</v>
      </c>
      <c r="J6" s="18" t="str">
        <f>IFERROR(VLOOKUP(D6,DB!A:G,7,0),"")</f>
        <v>Dead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39117</v>
      </c>
      <c r="B7" s="18" t="str">
        <f>IFERROR(VLOOKUP(D7,DB!A:K,11,0),"")</f>
        <v>R2</v>
      </c>
      <c r="C7" s="18">
        <v>2</v>
      </c>
      <c r="D7" s="18" t="s">
        <v>25261</v>
      </c>
      <c r="E7" s="114" t="s">
        <v>39026</v>
      </c>
      <c r="F7" s="115">
        <v>45959.225925925923</v>
      </c>
      <c r="G7" s="116">
        <f ca="1">IFERROR(NOW()-F7,"-")</f>
        <v>0.17978599537309492</v>
      </c>
      <c r="H7" s="115">
        <v>45959.220023148147</v>
      </c>
      <c r="I7" s="18" t="str">
        <f>IFERROR(VLOOKUP(D7,DB!A:F,6,0),"")</f>
        <v>SCECO</v>
      </c>
      <c r="J7" s="18" t="str">
        <f>IFERROR(VLOOKUP(D7,DB!A:G,7,0),"")</f>
        <v>Vandalized</v>
      </c>
      <c r="K7" s="19" t="s">
        <v>39118</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39119</v>
      </c>
      <c r="B8" s="18" t="str">
        <f>IFERROR(VLOOKUP(D8,DB!A:K,11,0),"")</f>
        <v>R2</v>
      </c>
      <c r="C8" s="18">
        <v>1</v>
      </c>
      <c r="D8" s="18" t="s">
        <v>22825</v>
      </c>
      <c r="E8" s="114" t="s">
        <v>39021</v>
      </c>
      <c r="F8" s="115">
        <v>45959.338391203702</v>
      </c>
      <c r="G8" s="116">
        <f ca="1">IFERROR(NOW()-F8,"-")</f>
        <v>6.7320717593247537E-2</v>
      </c>
      <c r="H8" s="115">
        <v>45959.33353009259</v>
      </c>
      <c r="I8" s="18" t="str">
        <f>IFERROR(VLOOKUP(D8,DB!A:F,6,0),"")</f>
        <v>SCECO</v>
      </c>
      <c r="J8" s="18" t="str">
        <f>IFERROR(VLOOKUP(D8,DB!A:G,7,0),"")</f>
        <v>Vandalized</v>
      </c>
      <c r="K8" s="19" t="s">
        <v>39120</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39121</v>
      </c>
      <c r="B9" s="18" t="str">
        <f>IFERROR(VLOOKUP(D9,DB!A:K,11,0),"")</f>
        <v>R2</v>
      </c>
      <c r="C9" s="18">
        <v>1</v>
      </c>
      <c r="D9" s="18" t="s">
        <v>19654</v>
      </c>
      <c r="E9" s="114" t="s">
        <v>39021</v>
      </c>
      <c r="F9" s="115">
        <v>45959.34516203704</v>
      </c>
      <c r="G9" s="116">
        <f ca="1">IFERROR(NOW()-F9,"-")</f>
        <v>6.0549884256033693E-2</v>
      </c>
      <c r="H9" s="115">
        <v>45959.340300925927</v>
      </c>
      <c r="I9" s="18" t="str">
        <f>IFERROR(VLOOKUP(D9,DB!A:F,6,0),"")</f>
        <v>SCECO</v>
      </c>
      <c r="J9" s="18" t="str">
        <f>IFERROR(VLOOKUP(D9,DB!A:G,7,0),"")</f>
        <v>Dead</v>
      </c>
      <c r="K9" s="19" t="s">
        <v>39122</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45959.405711921296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23303</v>
      </c>
      <c r="E11" s="114"/>
      <c r="F11" s="115"/>
      <c r="G11" s="116">
        <f ca="1">IFERROR(NOW()-F11,"-")</f>
        <v>45959.405711921296</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45959.405711921296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45959.405711921296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45959.405711921296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45959.405711921296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45959.405711921296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45959.405711921296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45959.405711921296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45959.405711921296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45959.405711921296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45959.405711921296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45959.405711921296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45959.405711921296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45959.405711921296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45959.405711921296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45959.405711921296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45959.405711921296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45959.405711921296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45959.405711921296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45959.405711921296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45959.405711921296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45959.405711921296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45959.405711921296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45959.405711921296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45959.405711921296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45959.405711921296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45959.405711921296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45959.405711921296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45959.405711921296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45959.405711921296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45959.405711921296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45959.405711921296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45959.405711921296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45959.405711921296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45959.405711921296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45959.405711921296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45959.405711921296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45959.405711921296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45959.405711921296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45959.405711921296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45959.405711921296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45959.405711921296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45959.405711921296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45959.405711921296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45959.405711921296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45959.405711921296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45959.405711921296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45959.405711921296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45959.405711921296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45959.405711921296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45959.405711921296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45959.405711921296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45959.405711921296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45959.405711921296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45959.405711921296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45959.405711921296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45959.405711921296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45959.405711921296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45959.405711921296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45959.405711921296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45959.405711921296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45959.405711921296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45959.405711921296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45959.405711921296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45959.405711921296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45959.405711921296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45959.405711921296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45959.405711921296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45959.405711921296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45959.405711921296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45959.405711921296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45959.405711921296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45959.405711921296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45959.405711921296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45959.405711921296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45959.405711921296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45959.405711921296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45959.405711921296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45959.405711921296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45959.405711921296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45959.405711921296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45959.405711921296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45959.405711921296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45959.405711921296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45959.405711921296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45959.405711921296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45959.405711921296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45959.405711921296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45959.405711921296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45959.405711921296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45959.405711921296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45959.405711921296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45959.405711921296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45959.405711921296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45959.405711921296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45959.405711921296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45959.405711921296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45959.405711921296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45959.405711921296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45959.405711921296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45959.405711921296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45959.405711921296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45959.405711921296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45959.405711921296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45959.405711921296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45959.405711921296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45959.405711921296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45959.405711921296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45959.405711921296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45959.405711921296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45959.405711921296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45959.405711921296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45959.405711921296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45959.405711921296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45959.405711921296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45959.405711921296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45959.405711921296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45959.405711921296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45959.405711921296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45959.405711921296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45959.405711921296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45959.405711921296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45959.405711921296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45959.405711921296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45959.405711921296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45959.405711921296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45959.405711921296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45959.405711921296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45959.405711921296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45959.405711921296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45959.405711921296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45959.405711921296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45959.405711921296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45959.405711921296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45959.405711921296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45959.405711921296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45959.405711921296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45959.405711921296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45959.405711921296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45959.405711921296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45959.405711921296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45959.405711921296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45959.405711921296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45959.405711921296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45959.405711921296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45959.405711921296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45959.405711921296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45959.405711921296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45959.405711921296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45959.405711921296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45959.405711921296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45959.405711921296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45959.405711921296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45959.405711921296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45959.405711921296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45959.405711921296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45959.405711921296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45959.405711921296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45959.405711921296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45959.405711921296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45959.405711921296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45959.405711921296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45959.405711921296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45959.405711921296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45959.405711921296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45959.405711921296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45959.405711921296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45959.405711921296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45959.405711921296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45959.405711921296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45959.405711921296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45959.405711921296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45959.405711921296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45959.405711921296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45959.405711921296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45959.405711921296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45959.405711921296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45959.405711921296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45959.405711921296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45959.405711921296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45959.405711921296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45959.405711921296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45959.405711921296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45959.405711921296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45959.405711921296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45959.405711921296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45959.405712037034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45959.405712037034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45959.405712037034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45959.405712037034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45959.405712037034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45959.405712037034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45959.405712037034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45959.405712037034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45959.405712037034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45959.405712037034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45959.405712037034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45959.405712037034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45959.405712037034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45959.405712037034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45959.405712037034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45959.405712037034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45959.405712037034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45959.405712037034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45959.405712037034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45959.405712037034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45959.405712037034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45959.405712037034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45959.405712037034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45959.405712037034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45959.405712037034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45959.405712037034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45959.405712037034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45959.405712037034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45959.405712037034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45959.405712037034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45959.405712037034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45959.405712037034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45959.405712037034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45959.405712037034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45959.405712037034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45959.405712037034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45959.405712037034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45959.405712037034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45959.405712037034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45959.405712037034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45959.405712037034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45959.405712037034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45959.405712037034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45959.405712037034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45959.405712037034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45959.405712037034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45959.405712037034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45959.405712037034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45959.405712037034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45959.405712037034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45959.405712037034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45959.405712037034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45959.405712037034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45959.405712037034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45959.405712037034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45959.405712037034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45959.405712037034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45959.405712037034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45959.405712037034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45959.405712037034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45959.405712037034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45959.405712037034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45959.405712037034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45959.405712037034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45959.405712037034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45959.405712037034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45959.405712037034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45959.405712037034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45959.405712037034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45959.405712037034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45959.405712037034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45959.405712037034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45959.405712037034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45959.405712037034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45959.405712037034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45959.405712037034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45959.405712037034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45959.405712037034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45959.405712037034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45959.405712037034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45959.405712037034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45959.405712037034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45959.405712037034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45959.405712037034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45959.405712037034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45959.405712037034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45959.405712037034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45959.405712037034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45959.405712037034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45959.405712037034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45959.405712037034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45959.405712037034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45959.405712037034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45959.405712037034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45959.405712037034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45959.405712037034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45959.405712037034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45959.405712037034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45959.405712037034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45959.405712037034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45959.405712037034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45959.405712037034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45959.405712037034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45959.405712037034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45959.405712037034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45959.405712037034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45959.405712037034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45959.405712037034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45959.405712037034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45959.405712037034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45959.405712037034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45959.405712037034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45959.405712037034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45959.405712037034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45959.405712037034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45959.405712037034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45959.405712037034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45959.405712037034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45959.405712037034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45959.405712037034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45959.405712037034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45959.405712037034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45959.405712037034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45959.405712037034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45959.405712037034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45959.405712037034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45959.405712037034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45959.405712037034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45959.405712037034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45959.405712037034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45959.405712037034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45959.405712037034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45959.405712037034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45959.405712037034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45959.405712037034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45959.405712037034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45959.405712037034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45959.405712037034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45959.405712037034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45959.405712037034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45959.405712037034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45959.405712037034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45959.405712037034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45959.405712037034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45959.405712037034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45959.405712037034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45959.405712037034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45959.405712037034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45959.405712037034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45959.405712037034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45959.405712037034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45959.405712037034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45959.405712037034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45959.405712037034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45959.405712037034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45959.405712037034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45959.405712037034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45959.405712037034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45959.405712037034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45959.405712037034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45959.405712037034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45959.405712037034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45959.405712037034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45959.405712037034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45959.405712037034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45959.405712037034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45959.405712037034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45959.405712037034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45959.405712037034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45959.405712037034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45959.405712037034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45959.405712037034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45959.405712037034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45959.405712037034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45959.405712037034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45959.405712037034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45959.405712037034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45959.405712037034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45959.405712037034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45959.405712037034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45959.405712037034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45959.405712037034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45959.405712037034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45959.405712037034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45959.405712037034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45959.405712037034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45959.405712037034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45959.405712037034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45959.405712037034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45959.405712037034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45959.405712037034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45959.405712037034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45959.405712037034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45959.405712037034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45959.405712037034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45959.405712037034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45959.405712037034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45959.405712037034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45959.405712037034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45959.405712037034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45959.405712037034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45959.405712037034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45959.405712037034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45959.405712037034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45959.405712037034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45959.405712037034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45959.405712037034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45959.405712037034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45959.405712037034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45959.405712037034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45959.405712037034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45959.405712037034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45959.405712037034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45959.405712037034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45959.405712037034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45959.405712037034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45959.405712037034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45959.405712037034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45959.405712037034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45959.405712037034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45959.405712037034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45959.405712037034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45959.405712037034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45959.405712037034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45959.405712037034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45959.405712037034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45959.405712037034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45959.405712037034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45959.405712037034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45959.405712037034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45959.405712037034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45959.405712037034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45959.405712037034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45959.405712037034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45959.405712037034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45959.405712037034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45959.405712037034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45959.405712037034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45959.405712037034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45959.405712037034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45959.405712037034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45959.405712037034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45959.405712037034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45959.405712037034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45959.405712037034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45959.405712037034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45959.405712037034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45959.405712037034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45959.405712037034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45959.405712037034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45959.405712037034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45959.405712037034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45959.405712037034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45959.405712037034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45959.405712037034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45959.405712037034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45959.405712037034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45959.405712037034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45959.405712037034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45959.405712037034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45959.405712037034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45959.405712037034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45959.405712037034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45959.405712037034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45959.405712037034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45959.405712037034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45959.405712037034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45959.405712037034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45959.405712037034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45959.405712037034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45959.405712037034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45959.405712037034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45959.405712037034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45959.405712037034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45959.405712037034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45959.405712037034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45959.405712037034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45959.405712037034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45959.405712037034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45959.405712037034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45959.405712037034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45959.405712037034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45959.405712037034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45959.405712037034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45959.405712037034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45959.405712037034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45959.405712037034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45959.405712037034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45959.405712037034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45959.405712037034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45959.405712037034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45959.405712037034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45959.405712037034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45959.405712037034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45959.405712037034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45959.405712037034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45959.405712037034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45959.405712037034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45959.405712037034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45959.405712037034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45959.405712037034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45959.405712037034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45959.405712037034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45959.405712037034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45959.405712037034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45959.405712037034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45959.405712037034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45959.405712037034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45959.405712037034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45959.405712037034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45959.405712037034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45959.405712037034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45959.405712037034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45959.405712037034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45959.405712037034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45959.405712037034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45959.405712037034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45959.405712037034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45959.405712037034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45959.405712037034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45959.405712037034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45959.405712037034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45959.405712037034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45959.405712037034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45959.405712037034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45959.405712037034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45959.405712037034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45959.405712037034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45959.405712037034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45959.405712037034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45959.405712037034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45959.405712037034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45959.405712037034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45959.405712037034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45959.405712037034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45959.405712037034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45959.405712037034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45959.405712037034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45959.405712037034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45959.405712037034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45959.405712037034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45959.405712037034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45959.405712037034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45959.405712037034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45959.405712037034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45959.405712037034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45959.405712037034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45959.405712037034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45959.405712037034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45959.405712037034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45959.405712037034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45959.405712037034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45959.405712037034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45959.405712037034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45959.405712037034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45959.405712037034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45959.405712037034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45959.405712037034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45959.405712037034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45959.405712037034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45959.405712037034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45959.405712037034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45959.405712037034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45959.405712037034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45959.405712037034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45959.405712037034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45959.405712037034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45959.405712037034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45959.405712037034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45959.405712037034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45959.405712037034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45959.405712037034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45959.405712037034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45959.405712037034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45959.405712037034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45959.405712037034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45959.405712037034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45959.405712037034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45959.405712037034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45959.405712037034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45959.405712037034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45959.405712037034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45959.405712037034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45959.405712037034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45959.405712037034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45959.405712037034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45959.405712037034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45959.405712037034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45959.405712037034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45959.405712037034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45959.405712037034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45959.405712037034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45959.405712037034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45959.405712037034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45959.405712037034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45959.405712037034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45959.405712037034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45959.405712037034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45959.405712037034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45959.405712037034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45959.405712037034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45959.405712037034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45959.405712037034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45959.405712037034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45959.405712037034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45959.405712037034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45959.405712037034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45959.405712037034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45959.405712037034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45959.405712037034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45959.405712037034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45959.405712037034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45959.405712037034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45959.405712037034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45959.405712037034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45959.405712037034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45959.405712037034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45959.405712037034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45959.405712037034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45959.405712037034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45959.405712037034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45959.405712037034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45959.405712037034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45959.405712037034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45959.405712037034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45959.405712037034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45959.405712037034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45959.405712037034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45959.405712037034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45959.405712037034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45959.405712037034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45959.405712037034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45959.405712037034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45959.405712037034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45959.405712037034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45959.405712037034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45959.405712037034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45959.405712037034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45959.405712037034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45959.405712037034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45959.405712037034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45959.405712037034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45959.405712037034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45959.405712037034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45959.405712037034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45959.405712037034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45959.405712037034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45959.405712037034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45959.405712037034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45959.405712037034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45959.405712037034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45959.405712037034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45959.405712037034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45959.405712037034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45959.405712037034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45959.405712037034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45959.405712037034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45959.405712037034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45959.405712037034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45959.405712037034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45959.405712037034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45959.405712037034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45959.405712037034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45959.405712037034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45959.405712037034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45959.405712037034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45959.405712037034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45959.405712037034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45959.405712037034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45959.405712037034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45959.405712037034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45959.405712037034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45959.405712037034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45959.405712037034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45959.405712037034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45959.405712037034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45959.405712037034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45959.405712037034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45959.405712037034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45959.405712037034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45959.405712037034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45959.405712037034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45959.405712037034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45959.405712037034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45959.405712037034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45959.405712037034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45959.405712037034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45959.405712037034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45959.405712037034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45959.405712037034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45959.405712037034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45959.405712037034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45959.405712037034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45959.405712037034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45959.405712037034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45959.405712037034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45959.405712037034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45959.405712037034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45959.405712037034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45959.405712037034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45959.405712037034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45959.405712037034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45959.405712037034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45959.405712037034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45959.405712037034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45959.405712037034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45959.405712037034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45959.405712037034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45959.405712037034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45959.405712037034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45959.405712037034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45959.405712037034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45959.405712037034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45959.405712037034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45959.405712037034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45959.405712037034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45959.405712037034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45959.405712037034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45959.405712037034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45959.405712037034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45959.405712037034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45959.405712037034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45959.405712037034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45959.405712037034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45959.405712037034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45959.405712037034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45959.405712037034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45959.405712037034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45959.405712037034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45959.405712037034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45959.405712037034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45959.405712037034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45959.405712037034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45959.405712037034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45959.405712037034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45959.405712037034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45959.405712037034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45959.405712037034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45959.405712037034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45959.405712037034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45959.405712037034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45959.405712037034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45959.405712037034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45959.405712037034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45959.405712037034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45959.405712037034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45959.405712037034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45959.405712037034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45959.405712037034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45959.405712037034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45959.405712037034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45959.405712037034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45959.405712037034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45959.405712037034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45959.405712037034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45959.405712037034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45959.405712037034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45959.405712037034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45959.405712037034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45959.405712037034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45959.405712037034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45959.405712037034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45959.405712037034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45959.405712037034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45959.405712037034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45959.405712037034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45959.405712037034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45959.405712037034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45959.405712037034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45959.405712037034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45959.405712037034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45959.405712037034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45959.405712037034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45959.405712037034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45959.405712037034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45959.405712037034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45959.405712037034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45959.405712037034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45959.405712037034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45959.405712037034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45959.405712037034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45959.405712037034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45959.405712037034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45959.405712037034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45959.405712037034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45959.405712037034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45959.405712037034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45959.405712037034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45959.405712037034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45959.405712037034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45959.405712037034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45959.405712037034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45959.405712037034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45959.405712037034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45959.405712037034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45959.405712037034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45959.405712037034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45959.405712037034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45959.405712037034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45959.405712037034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45959.405712037034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45959.405712037034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45959.405712037034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45959.405712037034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45959.405712037034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45959.405712037034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45959.405712037034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45959.405712037034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45959.405712037034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45959.405712037034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45959.405712037034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45959.405712037034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45959.405712037034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45959.405712037034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45959.405712037034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45959.405712037034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45959.405712037034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45959.405712037034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45959.405712037034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45959.405712037034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45959.405712037034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45959.405712037034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45959.405712037034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45959.405712037034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45959.405712037034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45959.405712037034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45959.405712037034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45959.405712037034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45959.405712037034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45959.405712037034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45959.405712037034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45959.405712037034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45959.405712037034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45959.405712037034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45959.405712037034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45959.405712037034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45959.405712037034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45959.405712037034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45959.405712037034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45959.405712037034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45959.405712037034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45959.405712037034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45959.405712037034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45959.405712037034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45959.405712037034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45959.405712037034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45959.405712037034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45959.405712037034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45959.405712037034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45959.405712037034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45959.405712037034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45959.405712037034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45959.405712037034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45959.405712037034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45959.405712037034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45959.405712037034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45959.405712037034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45959.405712037034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45959.405712037034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45959.405712037034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45959.405712037034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45959.405712037034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45959.405712037034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45959.405712037034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45959.405712037034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45959.405712037034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45959.405712037034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45959.405712037034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45959.405712037034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45959.405712037034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45959.405712037034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45959.405712037034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45959.405712037034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45959.405712037034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45959.405712037034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45959.405712037034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45959.405712037034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45959.405712037034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45959.405712037034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45959.405712037034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45959.405712037034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45959.405712037034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45959.405712037034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45959.405712037034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45959.405712037034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45959.405712037034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45959.405712037034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45959.405712037034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45959.405712037034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45959.405712037034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45959.405712037034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45959.405712037034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45959.405712037034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45959.405712037034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45959.405712037034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45959.405712037034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45959.405712037034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45959.405712037034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45959.405712037034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45959.405712037034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45959.405712037034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45959.405712037034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45959.405712037034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45959.405712037034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45959.405712037034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45959.405712037034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45959.405712037034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45959.405712037034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45959.405712037034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45959.405712037034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45959.405712037034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45959.405712037034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45959.405712037034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45959.405712037034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45959.405712037034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45959.405712037034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45959.405712037034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45959.405712037034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45959.405712037034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45959.405712037034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45959.405712037034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45959.405712037034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45959.405712037034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45959.405712037034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45959.405712037034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45959.405712037034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45959.405712037034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45959.405712037034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45959.405712037034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45959.405712037034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45959.405712037034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45959.405712037034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45959.405712037034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45959.405712037034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45959.405712037034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45959.405712037034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45959.405712037034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45959.405712037034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45959.405712037034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45959.405712037034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45959.405712037034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45959.405712037034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45959.405712037034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45959.405712037034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45959.405712037034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45959.405712037034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45959.405712037034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45959.405712037034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45959.405712037034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45959.405712037034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45959.405712037034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45959.405712037034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45959.405712037034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45959.405712037034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45959.405712037034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45959.405712037034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45959.405712037034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45959.405712037034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45959.405712037034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45959.405712037034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45959.405712037034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45959.405712037034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45959.405712037034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45959.405712037034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45959.405712037034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45959.405712037034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45959.405712037034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45959.405712037034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45959.405712037034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45959.405712037034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45959.405712037034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45959.405712037034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45959.405712037034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45959.405712037034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45959.405712037034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45959.405712037034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45959.405712037034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45959.405712037034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45959.405712037034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45959.405712037034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45959.405712037034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45959.405712037034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45959.405712037034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45959.405712037034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45959.405712037034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45959.405712037034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45959.405712037034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45959.405712037034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45959.405712037034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45959.405712037034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45959.405712037034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45959.405712037034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45959.405712037034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45959.405712037034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45959.405712037034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45959.405712037034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45959.405712037034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45959.405712037034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45959.405712037034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45959.405712037034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45959.405712037034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45959.405712037034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45959.405712037034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45959.405712037034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45959.405712037034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45959.405712037034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45959.405712037034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45959.405712037034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45959.405712037034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45959.405712037034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45959.405712037034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45959.405712037034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45959.405712037034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45959.405712037034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45959.405712037034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45959.405712037034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45959.405712037034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45959.405712037034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45959.405712037034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45959.405712037034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45959.405712037034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45959.405712037034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45959.405712037034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45959.405712037034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45959.405712037034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45959.405712037034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45959.405712037034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45959.405712037034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45959.405712037034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45959.405712037034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45959.405712037034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45959.405712037034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45959.405712037034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45959.405712037034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45959.405712037034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45959.405712037034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45959.405712037034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45959.405712037034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45959.405712037034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45959.405712037034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45959.405712037034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45959.405712037034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45959.405712037034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45959.405712037034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45959.405712037034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45959.405712037034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45959.405712037034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45959.405712037034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45959.405712037034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45959.405712037034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45959.405712037034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45959.405712037034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45959.405712037034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45959.405712037034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45959.405712037034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45959.405712037034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45959.405712037034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45959.405712037034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45959.405712037034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45959.405712037034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45959.405712037034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45959.405712037034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45959.405712037034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45959.405712037034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45959.405712037034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45959.405712037034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45959.405712037034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45959.405712037034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45959.405712037034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45959.405712037034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45959.405712037034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45959.405712037034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45959.405712037034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45959.405712037034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45959.405712037034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45959.405712037034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45959.405712037034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45959.405712037034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45959.405712037034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45959.405712037034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45959.405712037034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45959.405712037034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45959.405712037034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45959.405712037034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45959.405712037034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45959.405712037034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45959.405712037034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45959.405712037034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45959.405712037034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45959.405712037034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45959.405712037034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45959.405712037034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45959.405712037034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45959.405712037034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45959.405712037034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45959.405712037034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45959.405712037034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45959.405712037034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45959.405712037034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45959.405712037034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45959.405712037034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45959.405712037034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45959.405712037034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45959.405712037034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45959.405712037034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45959.405712037034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45959.405712037034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45959.405712037034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45959.405712037034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45959.405712037034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45959.405712037034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45959.405712037034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45959.405712037034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45959.405712037034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45959.405712037034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45959.405712037034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45959.405712037034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45959.405712037034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45959.405712037034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45959.405712037034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45959.405712037034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45959.405712037034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45959.405712037034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45959.405712037034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45959.405712037034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45959.405712037034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45959.405712037034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45959.405712037034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45959.405712037034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45959.405712037034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45959.405712037034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45959.405712037034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45959.405712037034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45959.405712037034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45959.405712037034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45959.405712037034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45959.405712037034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45959.405712037034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45959.405712037034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45959.405712037034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45959.405712037034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45959.405712037034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45959.405712037034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45959.405712037034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45959.405712037034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45959.405712037034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45959.405712037034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45959.405712037034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45959.405712037034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45959.405712037034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45959.405712037034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45959.405712037034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45959.405712037034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45959.405712037034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45959.405712037034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45959.405712037034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45959.405712037034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45959.405712037034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45959.405712037034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45959.405712037034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45959.405712037034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45959.405712037034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45959.405712037034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45959.405712037034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45959.405712037034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45959.405712037034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45959.405712037034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45959.405712037034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45959.405712037034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45959.405712037034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45959.405712037034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45959.405712037034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45959.405712037034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45959.405712037034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45959.405712037034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45959.405712037034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45959.405712037034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45959.405712037034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45959.405712037034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45959.405712037034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45959.405712037034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45959.405712037034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45959.405712037034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45959.405712037034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45959.405712037034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45959.405712037034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45959.405712037034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45959.405712037034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45959.405712037034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45959.405712037034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45959.405712037034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45959.405712037034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45959.405712037034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45959.405712037034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45959.405712037034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45959.405712037034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45959.405712037034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45959.405712037034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45959.405712037034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45959.405712037034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45959.405712037034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45959.405712037034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45959.405712037034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45959.405712037034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45959.405712037034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45959.405712037034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45959.405712037034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45959.405712037034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45959.405712037034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45959.405712037034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45959.405712037034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45959.405712037034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45959.405712037034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45959.405712037034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45959.405712037034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45959.405712037034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45959.405712037034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45959.405712037034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45959.405712037034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45959.405712037034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45959.405712037034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45959.405712037034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45959.405712037034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45959.405712037034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45959.405712037034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45959.405712037034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45959.405712037034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45959.405712037034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45959.405712037034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45959.405712037034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45959.405712037034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45959.405712037034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45959.405712037034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45959.405712037034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45959.405712037034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45959.405712037034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45959.405712037034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45959.405712037034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45959.405712037034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45959.405712037034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45959.405712037034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45959.405712037034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45959.405712037034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45959.405712037034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45959.405712037034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45959.405712037034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45959.405712037034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45959.405712037034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45959.405712037034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45959.405712037034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45959.405712037034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45959.405712037034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45959.405712037034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45959.405712037034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45959.405712037034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45959.405712037034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45959.405712037034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45959.405712037034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45959.405712037034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45959.405712037034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45959.405712037034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45959.405712037034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45959.405712037034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45959.405712037034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45959.405712037034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45959.405712037034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45959.405712037034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45959.405712037034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45959.405712037034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45959.405712037034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45959.405712037034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45959.405712037034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45959.405712037034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45959.405712037034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45959.405712037034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45959.405712037034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45959.405712037034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45959.405712037034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45959.405712037034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45959.405712037034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45959.405712037034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45959.405712037034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45959.405712037034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45959.405712037034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45959.405712037034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45959.405712037034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45959.405712037034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45959.405712037034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45959.405712037034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45959.405712037034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45959.405712037034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45959.405712037034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45959.405712037034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45959.405712037034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45959.405712037034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45959.405712037034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45959.405712037034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45959.405712037034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45959.405712037034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45959.405712037034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45959.405712037034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45959.405712037034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39123</v>
      </c>
      <c r="B2" s="94" t="str">
        <f>IFERROR(VLOOKUP(D2,DB!A:K,11,0),"")</f>
        <v>R4</v>
      </c>
      <c r="C2" s="97">
        <v>1</v>
      </c>
      <c r="D2" s="94" t="s">
        <v>35092</v>
      </c>
      <c r="E2" s="98" t="s">
        <v>39021</v>
      </c>
      <c r="F2" s="99">
        <v>45703.480717592596</v>
      </c>
      <c r="G2" s="100">
        <f ca="1">IFERROR(NOW()-F2,"")</f>
        <v>255.9249944444382</v>
      </c>
      <c r="H2" s="99">
        <v>45703.474768518521</v>
      </c>
      <c r="I2" s="99" t="str">
        <f>IFERROR(VLOOKUP(D2,DB!A:F,6,0),"")</f>
        <v>SCECO</v>
      </c>
      <c r="J2" s="99" t="str">
        <f>IFERROR(VLOOKUP(D2,DB!A:G,7,0),"")</f>
        <v>Dead</v>
      </c>
      <c r="K2" s="101" t="s">
        <v>39124</v>
      </c>
      <c r="L2" s="94" t="str">
        <f>IFERROR(VLOOKUP(D2,DB!A:I,9,0),"")</f>
        <v>Latis</v>
      </c>
    </row>
    <row r="3" spans="1:16" ht="33" customHeight="1">
      <c r="A3" s="119" t="s">
        <v>39125</v>
      </c>
      <c r="B3" s="119" t="str">
        <f>IFERROR(VLOOKUP(D3,DB!A:K,11,0),"")</f>
        <v>R4</v>
      </c>
      <c r="C3" s="120">
        <v>1</v>
      </c>
      <c r="D3" s="94" t="s">
        <v>30476</v>
      </c>
      <c r="E3" s="98" t="s">
        <v>39021</v>
      </c>
      <c r="F3" s="123">
        <v>45958.924305555556</v>
      </c>
      <c r="G3" s="124">
        <f ca="1">IFERROR(NOW()-F3,"")</f>
        <v>0.48140648147818865</v>
      </c>
      <c r="H3" s="123">
        <v>45958.887465277781</v>
      </c>
      <c r="I3" s="119" t="str">
        <f>IFERROR(VLOOKUP(D3,DB!A:F,6,0),"")</f>
        <v>SCECO</v>
      </c>
      <c r="J3" s="119" t="str">
        <f>IFERROR(VLOOKUP(D3,DB!A:G,7,0),"")</f>
        <v>In progress</v>
      </c>
      <c r="K3" s="125" t="s">
        <v>39126</v>
      </c>
      <c r="L3" s="121" t="str">
        <f>IFERROR(VLOOKUP(D3,DB!A:I,9,0),"")</f>
        <v>Latis</v>
      </c>
    </row>
    <row r="4" spans="1:16" ht="15" customHeight="1">
      <c r="A4" s="119" t="s">
        <v>39127</v>
      </c>
      <c r="B4" s="119" t="str">
        <f>IFERROR(VLOOKUP(D4,DB!A:K,11,0),"")</f>
        <v>R4</v>
      </c>
      <c r="C4" s="120">
        <v>1</v>
      </c>
      <c r="D4" s="94" t="s">
        <v>28974</v>
      </c>
      <c r="E4" s="98" t="s">
        <v>39021</v>
      </c>
      <c r="F4" s="123"/>
      <c r="G4" s="124">
        <f ca="1">IFERROR(NOW()-F4,"")</f>
        <v>45959.405712037034</v>
      </c>
      <c r="H4" s="123">
        <v>45959.359988425924</v>
      </c>
      <c r="I4" s="119" t="str">
        <f>IFERROR(VLOOKUP(D4,DB!A:F,6,0),"")</f>
        <v>SCECO</v>
      </c>
      <c r="J4" s="119" t="str">
        <f>IFERROR(VLOOKUP(D4,DB!A:G,7,0),"")</f>
        <v>Weak</v>
      </c>
      <c r="K4" s="125" t="s">
        <v>39128</v>
      </c>
      <c r="L4" s="121" t="str">
        <f>IFERROR(VLOOKUP(D4,DB!A:I,9,0),"")</f>
        <v>Latis</v>
      </c>
    </row>
    <row r="5" spans="1:16" ht="15" customHeight="1">
      <c r="A5" s="119"/>
      <c r="B5" s="119" t="str">
        <f>IFERROR(VLOOKUP(D5,DB!A:K,11,0),"")</f>
        <v/>
      </c>
      <c r="C5" s="120"/>
      <c r="D5" s="94"/>
      <c r="E5" s="98"/>
      <c r="F5" s="123"/>
      <c r="G5" s="124">
        <f ca="1">IFERROR(NOW()-F5,"")</f>
        <v>45959.405712037034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45959.405712037034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45959.405712037034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45959.405712037034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45959.405712037034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45959.405712037034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45959.405712037034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45959.405712037034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45959.405712037034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45959.405712037034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45959.405712037034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45959.405712037034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45959.405712037034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45959.405712037034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45959.405712037034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45959.405712037034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45959.405712037034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45959.405712037034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45959.405712037034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45959.405712037034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45959.405712037034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45959.405712037034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45959.405712037034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45959.405712037034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45959.405712037034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45959.405712037034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45959.405712037034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45959.405712037034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45959.405712037034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45959.405712037034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45959.405712037034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45959.405712037034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45959.405712037034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45959.405712037034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45959.405712037034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45959.405712037034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45959.405712037034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45959.405712037034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45959.405712037034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45959.405712037034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45959.405712037034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45959.405712037034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45959.405712037034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45959.405712037034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45959.405712037034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45959.405712037034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45959.405712037034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45959.405712037034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45959.405712037034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45959.405712037034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45959.405712037034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45959.405712037034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45959.405712037034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45959.405712037034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45959.405712037034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45959.405712037034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45959.405712037034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45959.405712037034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45959.405712037034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45959.405712037034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45959.405712037034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45959.405712037034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45959.405712037034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45959.405712037034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45959.405712037034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45959.405712037034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45959.405712037034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45959.405712037034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45959.405712037034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45959.405712037034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45959.405712037034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45959.405712037034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45959.405712037034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45959.405712037034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45959.405712037034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45959.405712037034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45959.405712037034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45959.405712037034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45959.405712037034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45959.405712037034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45959.405712037034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45959.405712037034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45959.405712037034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45959.405712037034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45959.405712037034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45959.405712037034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45959.405712037034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45959.405712037034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45959.405712037034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45959.405712037034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45959.405712037034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45959.405712037034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45959.405712037034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45959.405712037034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45959.405712037034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45959.405712037034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45959.405712037034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45959.405712037034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45959.405712037034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45959.405712037034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45959.405712037034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45959.405712037034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45959.405712037034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45959.405712037034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45959.405712037034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45959.405712037034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45959.405712037034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45959.405712037034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45959.405712037034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45959.405712037034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45959.405712037034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45959.405712037034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45959.405712037034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45959.405712037034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45959.405712037034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45959.405712037034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45959.405712037034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45959.405712037034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45959.405712037034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45959.405712037034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45959.405712037034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45959.405712037034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45959.405712037034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45959.405712037034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45959.405712037034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45959.405712037034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45959.405712037034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45959.405712037034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45959.405712037034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45959.405712037034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45959.405712037034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45959.405712037034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45959.405712037034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45959.405712037034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45959.405712037034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45959.405712037034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45959.405712037034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45959.405712037034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45959.405712037034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45959.405712037034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45959.405712037034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45959.405712037034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45959.405712037034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45959.405712037034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45959.405712037034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45959.405712037034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45959.405712037034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45959.405712037034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45959.405712037034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45959.405712037034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45959.405712037034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45959.405712037034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45959.405712037034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45959.405712037034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45959.405712037034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45959.405712037034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45959.405712037034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45959.405712037034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45959.405712037034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45959.405712037034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45959.405712037034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45959.405712037034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45959.405712037034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45959.405712037034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45959.405712037034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45959.405712037034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45959.405712037034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45959.405712037034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45959.405712037034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45959.405712037034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45959.405712037034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45959.405712037034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45959.405712037034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45959.405712037034</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45959.405712037034</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67.57365185184608</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39026</v>
      </c>
      <c r="F3" s="38">
        <v>45926.188877314817</v>
      </c>
      <c r="G3" s="144">
        <f t="shared" ref="G3" ca="1" si="0">IFERROR(NOW()-F3,"")</f>
        <v>33.216834722217754</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39026</v>
      </c>
      <c r="F4" s="153">
        <v>45948.661111111112</v>
      </c>
      <c r="G4" s="154">
        <f ca="1">IFERROR(NOW()-F4,"")</f>
        <v>10.744600925921986</v>
      </c>
      <c r="H4" s="153">
        <v>45948.661111111112</v>
      </c>
      <c r="I4" s="152" t="str">
        <f>IFERROR(VLOOKUP(D4,DB!A:F,6,0),"")</f>
        <v>SCECO</v>
      </c>
      <c r="J4" s="152" t="str">
        <f>IFERROR(VLOOKUP(D4,DB!A:G,7,0),"")</f>
        <v>Dead</v>
      </c>
      <c r="K4" s="152" t="s">
        <v>39134</v>
      </c>
      <c r="L4" s="152" t="str">
        <f>IFERROR(VLOOKUP(D4,DB!A:I,9,0),"")</f>
        <v>Latis</v>
      </c>
    </row>
    <row r="5" spans="1:13" ht="30.75">
      <c r="A5" s="152" t="s">
        <v>39135</v>
      </c>
      <c r="B5" s="152" t="str">
        <f>IFERROR(VLOOKUP(D5,DB!A:K,11,0),"")</f>
        <v>R5</v>
      </c>
      <c r="C5" s="152">
        <v>1</v>
      </c>
      <c r="D5" s="152" t="s">
        <v>33291</v>
      </c>
      <c r="E5" s="152" t="s">
        <v>39021</v>
      </c>
      <c r="F5" s="153">
        <v>45959.08829861111</v>
      </c>
      <c r="G5" s="154">
        <f ca="1">IFERROR(NOW()-F5,"")</f>
        <v>0.31741331018565688</v>
      </c>
      <c r="H5" s="153">
        <v>45959.045960648145</v>
      </c>
      <c r="I5" s="152" t="str">
        <f>IFERROR(VLOOKUP(D5,DB!A:F,6,0),"")</f>
        <v>SCECO</v>
      </c>
      <c r="J5" s="152" t="str">
        <f>IFERROR(VLOOKUP(D5,DB!A:G,7,0),"")</f>
        <v>Good</v>
      </c>
      <c r="K5" s="152" t="s">
        <v>39136</v>
      </c>
      <c r="L5" s="152" t="str">
        <f>IFERROR(VLOOKUP(D5,DB!A:I,9,0),"")</f>
        <v>Latis</v>
      </c>
    </row>
    <row r="6" spans="1:13" ht="15">
      <c r="A6" s="152" t="s">
        <v>39137</v>
      </c>
      <c r="B6" s="152" t="str">
        <f>IFERROR(VLOOKUP(D6,DB!A:K,11,0),"")</f>
        <v>R5</v>
      </c>
      <c r="C6" s="152">
        <v>6</v>
      </c>
      <c r="D6" s="152" t="s">
        <v>32925</v>
      </c>
      <c r="E6" s="152" t="s">
        <v>39026</v>
      </c>
      <c r="F6" s="153">
        <v>45959.36173611111</v>
      </c>
      <c r="G6" s="154">
        <f ca="1">IFERROR(NOW()-F6,"")</f>
        <v>4.3975810185656883E-2</v>
      </c>
      <c r="H6" s="153">
        <v>45959.351597222223</v>
      </c>
      <c r="I6" s="152" t="str">
        <f>IFERROR(VLOOKUP(D6,DB!A:F,6,0),"")</f>
        <v>SCECO</v>
      </c>
      <c r="J6" s="152" t="str">
        <f>IFERROR(VLOOKUP(D6,DB!A:G,7,0),"")</f>
        <v>Dead</v>
      </c>
      <c r="K6" s="152" t="s">
        <v>39138</v>
      </c>
      <c r="L6" s="152" t="str">
        <f>IFERROR(VLOOKUP(D6,DB!A:I,9,0),"")</f>
        <v>Latis</v>
      </c>
    </row>
    <row r="7" spans="1:13" ht="15">
      <c r="A7" s="152"/>
      <c r="B7" s="152" t="str">
        <f>IFERROR(VLOOKUP(D7,DB!A:K,11,0),"")</f>
        <v/>
      </c>
      <c r="C7" s="152"/>
      <c r="D7"/>
      <c r="E7" s="152"/>
      <c r="F7" s="153"/>
      <c r="G7" s="154">
        <f ca="1">IFERROR(NOW()-F7,"")</f>
        <v>45959.405711921296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45959.405711921296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45959.405711921296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45959.405711921296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45959.405711921296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45959.405711921296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45959.405711921296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45959.405711921296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45959.405711921296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45959.405711921296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45959.405711921296</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45959.405711921296</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45959.405711921296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45959.405711921296</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45959.405711921296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45959.405711921296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45959.405711921296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45959.405711921296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45959.405711921296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45959.405711921296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45959.405711921296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45959.405711921296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45959.405711921296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45959.405711921296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45959.405711921296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45959.405711921296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45959.405711921296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45959.405711921296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45959.405711921296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45959.405711921296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45959.405711921296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45959.405711921296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45959.405711921296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45959.405711921296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45959.405711921296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45959.405711921296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45959.405711921296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45959.405711921296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45959.405711921296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45959.405711921296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45959.405711921296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45959.405711921296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45959.405711921296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45959.405711921296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45959.405711921296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45959.405711921296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45959.405711921296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45959.405711921296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45959.405711921296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45959.405711921296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45959.405711921296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45959.405711921296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45959.405711921296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45959.405711921296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45959.405711921296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45959.405711921296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45959.405711921296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45959.405711921296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45959.405711921296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45959.405711921296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45959.405711921296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45959.405711921296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45959.405711921296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45959.405711921296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45959.405711921296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45959.405711921296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45959.405711921296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45959.405711921296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45959.405711921296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45959.405711921296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45959.405711921296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45959.405711921296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45959.405711921296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45959.405711921296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45959.405711921296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45959.405711921296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45959.405711921296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45959.405711921296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45959.405711921296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45959.405711921296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45959.405711921296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45959.405711921296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45959.405711921296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45959.405711921296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45959.405711921296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45959.405711921296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45959.405711921296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45959.405711921296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45959.405711921296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45959.405711921296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45959.405711921296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45959.405711921296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45959.405711921296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45959.405711921296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45959.405711921296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45959.405711921296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45959.405711921296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45959.405711921296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45959.405711921296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45959.405711921296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45959.405711921296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45959.405711921296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45959.405711921296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45959.405711921296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45959.405711921296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45959.405711921296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45959.405711921296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45959.405711921296</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45959.405711921296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45959.405711921296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45959.405711921296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45959.405711921296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45959.405711921296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45959.405711921296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45959.405711921296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45959.405711921296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45959.405711921296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45959.405711921296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45959.405711921296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45959.405711921296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45959.405711921296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45959.405711921296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45959.405711921296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45959.405711921296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45959.405711921296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45959.405711921296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45959.405711921296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45959.405711921296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45959.405711921296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45959.405711921296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45959.405711921296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45959.405711921296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45959.405711921296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45959.405711921296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45959.405711921296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45959.405711921296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45959.405711921296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45959.405711921296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45959.405711921296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45959.405711921296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45959.405711921296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45959.405711921296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45959.405711921296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45959.405711921296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45959.405711921296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45959.405711921296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45959.405711921296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45959.405711921296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45959.405711921296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45959.405711921296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45959.405711921296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45959.405711921296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45959.405711921296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45959.405711921296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45959.405711921296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45959.405711921296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45959.405711921296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45959.405711921296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45959.405711921296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45959.405711921296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45959.405711921296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45959.405711921296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45959.405711921296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45959.405711921296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45959.405711921296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45959.405711921296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45959.405711921296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45959.405711921296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45959.405711921296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45959.405711921296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45959.405711921296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45959.405711921296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45959.405711921296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45959.405711921296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45959.405711921296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45959.405711921296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45959.405711921296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45959.405711921296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45959.405711921296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45959.405711921296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45959.405711921296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45959.405711921296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45959.405711921296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45959.405711921296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45959.405711921296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45959.405711921296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45959.405711921296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45959.405711921296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45959.405711921296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45959.405711921296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45959.405711921296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45959.405711921296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45959.405711921296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45959.405711921296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45959.405711921296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45959.405711921296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45959.405711921296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45959.405711921296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45959.405711921296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45959.405711921296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45959.405711921296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45959.405711921296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45959.405711921296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45959.405711921296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45959.405712037034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45959.405712037034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45959.405712037034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45959.405712037034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45959.405712037034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45959.405712037034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45959.405712037034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45959.405712037034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45959.405712037034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45959.405712037034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45959.405712037034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45959.405712037034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45959.405712037034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45959.405712037034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45959.405712037034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45959.405712037034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45959.405712037034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45959.405712037034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45959.405712037034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45959.405712037034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45959.405712037034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45959.405712037034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45959.405712037034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45959.405712037034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45959.405712037034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45959.405712037034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45959.405712037034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45959.405712037034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45959.405712037034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45959.405712037034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45959.405712037034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45959.405712037034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45959.405712037034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45959.405712037034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45959.405712037034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45959.405712037034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45959.405712037034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45959.405712037034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45959.405712037034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45959.405712037034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45959.405712037034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45959.405712037034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45959.405712037034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45959.405712037034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45959.405712037034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45959.405712037034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45959.405712037034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45959.405712037034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45959.405712037034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45959.405712037034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45959.405712037034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45959.405712037034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45959.405712037034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45959.405712037034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45959.405712037034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45959.405712037034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45959.405712037034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45959.405712037034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45959.405712037034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45959.405712037034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45959.405712037034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45959.405712037034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45959.405712037034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45959.405712037034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45959.405712037034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45959.405712037034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45959.405712037034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45959.405712037034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45959.405712037034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45959.405712037034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45959.405712037034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45959.405712037034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45959.405712037034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45959.405712037034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45959.405712037034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45959.405712037034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45959.405712037034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45959.405712037034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45959.405712037034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45959.405712037034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45959.405712037034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45959.405712037034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45959.405712037034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45959.405712037034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45959.405712037034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45959.405712037034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45959.405712037034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45959.405712037034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45959.405712037034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45959.405712037034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45959.405712037034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45959.405712037034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45959.405712037034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45959.405712037034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45959.405712037034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45959.405712037034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45959.405712037034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45959.405712037034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45959.405712037034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45959.405712037034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45959.405712037034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45959.405712037034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45959.405712037034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45959.405712037034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45959.405712037034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45959.405712037034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45959.405712037034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45959.405712037034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45959.405712037034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45959.405712037034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45959.405712037034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45959.405712037034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45959.405712037034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45959.405712037034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45959.405712037034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45959.405712037034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45959.405712037034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45959.405712037034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45959.405712037034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45959.405712037034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45959.405712037034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45959.405712037034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45959.405712037034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45959.405712037034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45959.405712037034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45959.405712037034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45959.405712037034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45959.405712037034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45959.405712037034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45959.405712037034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45959.405712037034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45959.405712037034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45959.405712037034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45959.405712037034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45959.405712037034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45959.405712037034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45959.405712037034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45959.405712037034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45959.405712037034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45959.405712037034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45959.405712037034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45959.405712037034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45959.405712037034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45959.405712037034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45959.405712037034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45959.405712037034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45959.405712037034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45959.405712037034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45959.405712037034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45959.405712037034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45959.405712037034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45959.405712037034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45959.405712037034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45959.405712037034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45959.405712037034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45959.405712037034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45959.405712037034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45959.405712037034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45959.405712037034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45959.405712037034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45959.405712037034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45959.405712037034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45959.405712037034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45959.405712037034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45959.405712037034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45959.405712037034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45959.405712037034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45959.405712037034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45959.405712037034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45959.405712037034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45959.405712037034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45959.405712037034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45959.405712037034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45959.405712037034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45959.405712037034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45959.405712037034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45959.405712037034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45959.405712037034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45959.405712037034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45959.405712037034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45959.405712037034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45959.405712037034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45959.405712037034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45959.405712037034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45959.405712037034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45959.405712037034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45959.405712037034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45959.405712037034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45959.405712037034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45959.405712037034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45959.405712037034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45959.405712037034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45959.405712037034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45959.405712037034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45959.405712037034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45959.405712037034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45959.405712037034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45959.405712037034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45959.405712037034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45959.405712037034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45959.405712037034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45959.405712037034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45959.405712037034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45959.405712037034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45959.405712037034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45959.405712037034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45959.405712037034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45959.405712037034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45959.405712037034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45959.405712037034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45959.405712037034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45959.405712037034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45959.405712037034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45959.405712037034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45959.405712037034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45959.405712037034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45959.405712037034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45959.405712037034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45959.405712037034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45959.405712037034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45959.405712037034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45959.405712037034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45959.405712037034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45959.405712037034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45959.405712037034</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45959.405711921296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45959.405711921296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45959.405711921296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45959.405711921296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45959.405711921296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45959.405711921296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45959.405711921296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45959.405711921296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45959.405711921296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45959.405711921296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45959.405711921296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45959.405711921296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45959.405711921296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45959.405711921296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45959.405711921296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45959.405711921296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45959.405711921296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45959.405711921296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45959.405711921296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45959.405711921296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45959.405711921296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45959.405711921296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45959.405711921296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45959.405711921296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45959.405711921296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45959.405711921296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45959.405711921296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45959.405711921296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45959.405711921296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45959.405711921296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45959.405711921296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45959.405711921296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45959.405711921296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45959.405711921296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45959.405711921296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45959.405711921296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45959.405711921296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45959.405711921296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45959.405711921296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45959.405711921296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45959.405711921296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45959.405711921296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45959.405711921296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45959.405711921296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45959.405711921296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45959.405711921296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45959.405711921296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45959.405711921296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45959.405711921296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45959.405711921296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45959.405711921296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45959.405711921296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45959.405711921296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45959.405711921296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45959.405711921296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45959.405711921296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45959.405711921296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45959.405711921296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45959.405711921296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45959.405711921296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45959.405711921296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45959.405711921296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45959.405711921296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45959.405711921296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45959.405711921296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45959.405711921296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45959.405711921296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45959.405711921296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45959.405711921296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45959.405711921296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45959.405711921296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45959.405711921296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45959.405711921296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45959.405711921296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45959.405711921296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45959.405711921296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45959.405711921296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45959.405711921296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45959.405711921296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45959.405711921296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45959.405711921296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45959.405711921296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45959.405711921296</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2025-10-29T06:45:25Z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